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Документы - Шубин\Шубин СВ\муниципальные программы\программа транспорт\МП-транспорт 06.22\МП транспорт 09.2022\"/>
    </mc:Choice>
  </mc:AlternateContent>
  <xr:revisionPtr revIDLastSave="0" documentId="13_ncr:1_{7ADBCAA0-677D-4682-B000-2329F863C71F}" xr6:coauthVersionLast="45" xr6:coauthVersionMax="45" xr10:uidLastSave="{00000000-0000-0000-0000-000000000000}"/>
  <bookViews>
    <workbookView xWindow="750" yWindow="750" windowWidth="24405" windowHeight="14625" xr2:uid="{00000000-000D-0000-FFFF-FFFF00000000}"/>
  </bookViews>
  <sheets>
    <sheet name="приложение 5" sheetId="1" r:id="rId1"/>
    <sheet name="приложение 6" sheetId="2" r:id="rId2"/>
    <sheet name="приложение 7" sheetId="3" r:id="rId3"/>
  </sheets>
  <definedNames>
    <definedName name="_Hlk1053712" localSheetId="0">'приложение 5'!$A$5</definedName>
    <definedName name="_Hlk1054087" localSheetId="0">'приложение 5'!#REF!</definedName>
    <definedName name="_Hlk1054977" localSheetId="0">'приложение 5'!$C$25</definedName>
    <definedName name="_Hlk1055653" localSheetId="1">'приложение 6'!$A$4</definedName>
    <definedName name="_Hlk1055746" localSheetId="2">'приложение 7'!$A$3</definedName>
    <definedName name="_Hlk23934609" localSheetId="2">'приложение 7'!$B$57</definedName>
    <definedName name="_Hlk23935236" localSheetId="2">'приложение 7'!$M$2</definedName>
    <definedName name="_Hlk26880599" localSheetId="2">'приложение 7'!$B$72</definedName>
    <definedName name="_Hlk26952075" localSheetId="2">'приложение 7'!$B$82</definedName>
    <definedName name="_Hlk30676054" localSheetId="2">'приложение 7'!$B$87</definedName>
    <definedName name="_Hlk49767253" localSheetId="1">'приложение 6'!$B$49</definedName>
    <definedName name="_Hlk529890291" localSheetId="0">'приложение 5'!$B$67</definedName>
    <definedName name="_Hlk530739956" localSheetId="0">'приложение 5'!$O$4</definedName>
    <definedName name="_Hlk66444950" localSheetId="2">'приложение 7'!$B$92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1" i="3" l="1"/>
  <c r="M10" i="1"/>
  <c r="P13" i="1" l="1"/>
  <c r="P12" i="1"/>
  <c r="P10" i="1"/>
  <c r="P23" i="1"/>
  <c r="P22" i="1"/>
  <c r="P20" i="1"/>
  <c r="L102" i="3"/>
  <c r="L92" i="3"/>
  <c r="P10" i="2" l="1"/>
  <c r="P11" i="2"/>
  <c r="P12" i="2"/>
  <c r="P9" i="2" l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8" i="1"/>
  <c r="E47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29" i="1"/>
  <c r="E28" i="1"/>
  <c r="E27" i="1"/>
  <c r="E26" i="1"/>
  <c r="E24" i="1"/>
  <c r="E21" i="1"/>
  <c r="E19" i="1"/>
  <c r="E18" i="1"/>
  <c r="E17" i="1"/>
  <c r="E16" i="1"/>
  <c r="E15" i="1"/>
  <c r="E14" i="1"/>
  <c r="E11" i="1"/>
  <c r="P25" i="1"/>
  <c r="P30" i="1"/>
  <c r="P46" i="1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3" i="2"/>
  <c r="D52" i="2"/>
  <c r="D51" i="2"/>
  <c r="D50" i="2"/>
  <c r="D49" i="2"/>
  <c r="D48" i="2"/>
  <c r="D47" i="2"/>
  <c r="D46" i="2"/>
  <c r="D45" i="2"/>
  <c r="D43" i="2"/>
  <c r="D42" i="2"/>
  <c r="D41" i="2"/>
  <c r="D40" i="2"/>
  <c r="D38" i="2"/>
  <c r="D37" i="2"/>
  <c r="D36" i="2"/>
  <c r="D35" i="2"/>
  <c r="D34" i="2"/>
  <c r="D33" i="2"/>
  <c r="D32" i="2"/>
  <c r="D31" i="2"/>
  <c r="D30" i="2"/>
  <c r="D29" i="2"/>
  <c r="D28" i="2"/>
  <c r="D26" i="2"/>
  <c r="D25" i="2"/>
  <c r="D23" i="2"/>
  <c r="D22" i="2"/>
  <c r="D21" i="2"/>
  <c r="D20" i="2"/>
  <c r="D19" i="2"/>
  <c r="D18" i="2"/>
  <c r="D17" i="2"/>
  <c r="D16" i="2"/>
  <c r="D15" i="2"/>
  <c r="D13" i="2"/>
  <c r="D11" i="2"/>
  <c r="D10" i="2"/>
  <c r="P14" i="2"/>
  <c r="P19" i="2"/>
  <c r="P24" i="2"/>
  <c r="P29" i="2"/>
  <c r="P34" i="2"/>
  <c r="P39" i="2"/>
  <c r="P44" i="2"/>
  <c r="P49" i="2"/>
  <c r="P54" i="2"/>
  <c r="P59" i="2"/>
  <c r="P68" i="2"/>
  <c r="P67" i="2"/>
  <c r="P66" i="2"/>
  <c r="P65" i="2"/>
  <c r="P64" i="2" s="1"/>
  <c r="N64" i="2"/>
  <c r="D76" i="3" l="1"/>
  <c r="D75" i="3"/>
  <c r="D74" i="3"/>
  <c r="D73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1" i="3"/>
  <c r="D50" i="3"/>
  <c r="D49" i="3"/>
  <c r="D48" i="3"/>
  <c r="D47" i="3"/>
  <c r="D46" i="3"/>
  <c r="D45" i="3"/>
  <c r="D44" i="3"/>
  <c r="D43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2" i="3"/>
  <c r="D9" i="3"/>
  <c r="D128" i="3"/>
  <c r="D127" i="3"/>
  <c r="D126" i="3"/>
  <c r="D125" i="3"/>
  <c r="D124" i="3"/>
  <c r="D123" i="3"/>
  <c r="D122" i="3"/>
  <c r="D121" i="3"/>
  <c r="D120" i="3"/>
  <c r="D119" i="3"/>
  <c r="D118" i="3"/>
  <c r="D117" i="3"/>
  <c r="D116" i="3"/>
  <c r="D115" i="3"/>
  <c r="D114" i="3"/>
  <c r="D113" i="3"/>
  <c r="D111" i="3"/>
  <c r="D110" i="3"/>
  <c r="D109" i="3"/>
  <c r="D108" i="3"/>
  <c r="D107" i="3"/>
  <c r="D106" i="3"/>
  <c r="D105" i="3"/>
  <c r="D104" i="3"/>
  <c r="D103" i="3"/>
  <c r="D101" i="3"/>
  <c r="D100" i="3"/>
  <c r="D99" i="3"/>
  <c r="D98" i="3"/>
  <c r="D97" i="3"/>
  <c r="D96" i="3"/>
  <c r="D95" i="3"/>
  <c r="D94" i="3"/>
  <c r="D93" i="3"/>
  <c r="D91" i="3"/>
  <c r="D90" i="3"/>
  <c r="D89" i="3"/>
  <c r="D88" i="3"/>
  <c r="D87" i="3"/>
  <c r="D81" i="3"/>
  <c r="D79" i="3"/>
  <c r="D78" i="3"/>
  <c r="D80" i="3"/>
  <c r="O123" i="3"/>
  <c r="O117" i="3"/>
  <c r="O112" i="3"/>
  <c r="O107" i="3"/>
  <c r="O102" i="3"/>
  <c r="O97" i="3"/>
  <c r="O92" i="3"/>
  <c r="O87" i="3"/>
  <c r="O82" i="3"/>
  <c r="O77" i="3"/>
  <c r="O72" i="3"/>
  <c r="O67" i="3"/>
  <c r="O62" i="3"/>
  <c r="O57" i="3"/>
  <c r="O52" i="3"/>
  <c r="O47" i="3"/>
  <c r="O42" i="3"/>
  <c r="O37" i="3"/>
  <c r="O32" i="3"/>
  <c r="O11" i="3"/>
  <c r="O27" i="3"/>
  <c r="O22" i="3"/>
  <c r="O13" i="3"/>
  <c r="O12" i="3"/>
  <c r="O9" i="3" l="1"/>
  <c r="O10" i="3"/>
  <c r="K112" i="3"/>
  <c r="N112" i="3"/>
  <c r="M112" i="3"/>
  <c r="L112" i="3"/>
  <c r="J112" i="3"/>
  <c r="I112" i="3"/>
  <c r="H112" i="3"/>
  <c r="G112" i="3"/>
  <c r="F112" i="3"/>
  <c r="E112" i="3"/>
  <c r="N107" i="3"/>
  <c r="M107" i="3"/>
  <c r="L107" i="3"/>
  <c r="K107" i="3"/>
  <c r="J107" i="3"/>
  <c r="I107" i="3"/>
  <c r="H107" i="3"/>
  <c r="G107" i="3"/>
  <c r="F107" i="3"/>
  <c r="E107" i="3"/>
  <c r="N102" i="3"/>
  <c r="M102" i="3"/>
  <c r="D102" i="3"/>
  <c r="K102" i="3"/>
  <c r="J102" i="3"/>
  <c r="I102" i="3"/>
  <c r="H102" i="3"/>
  <c r="G102" i="3"/>
  <c r="F102" i="3"/>
  <c r="E102" i="3"/>
  <c r="N97" i="3"/>
  <c r="M97" i="3"/>
  <c r="L97" i="3"/>
  <c r="K97" i="3"/>
  <c r="J97" i="3"/>
  <c r="I97" i="3"/>
  <c r="H97" i="3"/>
  <c r="G97" i="3"/>
  <c r="F97" i="3"/>
  <c r="E97" i="3"/>
  <c r="N92" i="3"/>
  <c r="M92" i="3"/>
  <c r="D92" i="3"/>
  <c r="K92" i="3"/>
  <c r="J92" i="3"/>
  <c r="I92" i="3"/>
  <c r="H92" i="3"/>
  <c r="G92" i="3"/>
  <c r="F92" i="3"/>
  <c r="E92" i="3"/>
  <c r="N87" i="3"/>
  <c r="M87" i="3"/>
  <c r="L87" i="3"/>
  <c r="K87" i="3"/>
  <c r="J87" i="3"/>
  <c r="I87" i="3"/>
  <c r="H87" i="3"/>
  <c r="G87" i="3"/>
  <c r="F87" i="3"/>
  <c r="E87" i="3"/>
  <c r="N82" i="3"/>
  <c r="M82" i="3"/>
  <c r="L82" i="3"/>
  <c r="K82" i="3"/>
  <c r="J82" i="3"/>
  <c r="I82" i="3"/>
  <c r="H82" i="3"/>
  <c r="G82" i="3"/>
  <c r="F82" i="3"/>
  <c r="E82" i="3"/>
  <c r="N77" i="3"/>
  <c r="M77" i="3"/>
  <c r="L77" i="3"/>
  <c r="D77" i="3" s="1"/>
  <c r="K77" i="3"/>
  <c r="J77" i="3"/>
  <c r="I77" i="3"/>
  <c r="H77" i="3"/>
  <c r="G77" i="3"/>
  <c r="F77" i="3"/>
  <c r="E77" i="3"/>
  <c r="N72" i="3"/>
  <c r="M72" i="3"/>
  <c r="L72" i="3"/>
  <c r="D72" i="3" s="1"/>
  <c r="K72" i="3"/>
  <c r="J72" i="3"/>
  <c r="I72" i="3"/>
  <c r="H72" i="3"/>
  <c r="G72" i="3"/>
  <c r="F72" i="3"/>
  <c r="E72" i="3"/>
  <c r="N67" i="3"/>
  <c r="M67" i="3"/>
  <c r="L67" i="3"/>
  <c r="K67" i="3"/>
  <c r="J67" i="3"/>
  <c r="I67" i="3"/>
  <c r="H67" i="3"/>
  <c r="G67" i="3"/>
  <c r="F67" i="3"/>
  <c r="E67" i="3"/>
  <c r="N62" i="3"/>
  <c r="M62" i="3"/>
  <c r="L62" i="3"/>
  <c r="K62" i="3"/>
  <c r="J62" i="3"/>
  <c r="I62" i="3"/>
  <c r="H62" i="3"/>
  <c r="G62" i="3"/>
  <c r="F62" i="3"/>
  <c r="E62" i="3"/>
  <c r="N57" i="3"/>
  <c r="M57" i="3"/>
  <c r="L57" i="3"/>
  <c r="K57" i="3"/>
  <c r="J57" i="3"/>
  <c r="I57" i="3"/>
  <c r="H57" i="3"/>
  <c r="G57" i="3"/>
  <c r="F57" i="3"/>
  <c r="E57" i="3"/>
  <c r="N52" i="3"/>
  <c r="M52" i="3"/>
  <c r="L52" i="3"/>
  <c r="D52" i="3" s="1"/>
  <c r="K52" i="3"/>
  <c r="J52" i="3"/>
  <c r="I52" i="3"/>
  <c r="H52" i="3"/>
  <c r="G52" i="3"/>
  <c r="F52" i="3"/>
  <c r="E52" i="3"/>
  <c r="N47" i="3"/>
  <c r="M47" i="3"/>
  <c r="L47" i="3"/>
  <c r="K47" i="3"/>
  <c r="J47" i="3"/>
  <c r="I47" i="3"/>
  <c r="H47" i="3"/>
  <c r="G47" i="3"/>
  <c r="F47" i="3"/>
  <c r="E47" i="3"/>
  <c r="N42" i="3"/>
  <c r="M42" i="3"/>
  <c r="L42" i="3"/>
  <c r="D42" i="3" s="1"/>
  <c r="K42" i="3"/>
  <c r="J42" i="3"/>
  <c r="I42" i="3"/>
  <c r="H42" i="3"/>
  <c r="G42" i="3"/>
  <c r="F42" i="3"/>
  <c r="E42" i="3"/>
  <c r="N37" i="3"/>
  <c r="M37" i="3"/>
  <c r="L37" i="3"/>
  <c r="K37" i="3"/>
  <c r="J37" i="3"/>
  <c r="I37" i="3"/>
  <c r="H37" i="3"/>
  <c r="G37" i="3"/>
  <c r="F37" i="3"/>
  <c r="E37" i="3"/>
  <c r="N32" i="3"/>
  <c r="M32" i="3"/>
  <c r="L32" i="3"/>
  <c r="K32" i="3"/>
  <c r="J32" i="3"/>
  <c r="I32" i="3"/>
  <c r="H32" i="3"/>
  <c r="G32" i="3"/>
  <c r="F32" i="3"/>
  <c r="E32" i="3"/>
  <c r="N27" i="3"/>
  <c r="M27" i="3"/>
  <c r="L27" i="3"/>
  <c r="D27" i="3" s="1"/>
  <c r="K27" i="3"/>
  <c r="J27" i="3"/>
  <c r="I27" i="3"/>
  <c r="H27" i="3"/>
  <c r="G27" i="3"/>
  <c r="F27" i="3"/>
  <c r="E27" i="3"/>
  <c r="N22" i="3"/>
  <c r="M22" i="3"/>
  <c r="L22" i="3"/>
  <c r="K22" i="3"/>
  <c r="J22" i="3"/>
  <c r="I22" i="3"/>
  <c r="H22" i="3"/>
  <c r="G22" i="3"/>
  <c r="F22" i="3"/>
  <c r="E22" i="3"/>
  <c r="N13" i="3"/>
  <c r="M13" i="3"/>
  <c r="L13" i="3"/>
  <c r="D13" i="3" s="1"/>
  <c r="K13" i="3"/>
  <c r="J13" i="3"/>
  <c r="I13" i="3"/>
  <c r="H13" i="3"/>
  <c r="G13" i="3"/>
  <c r="F13" i="3"/>
  <c r="E13" i="3"/>
  <c r="N120" i="3"/>
  <c r="M120" i="3" s="1"/>
  <c r="N119" i="3"/>
  <c r="N10" i="3" s="1"/>
  <c r="M119" i="3"/>
  <c r="L119" i="3" s="1"/>
  <c r="N118" i="3"/>
  <c r="M118" i="3" s="1"/>
  <c r="N128" i="3"/>
  <c r="M128" i="3"/>
  <c r="L128" i="3" s="1"/>
  <c r="K128" i="3" s="1"/>
  <c r="J128" i="3" s="1"/>
  <c r="I128" i="3" s="1"/>
  <c r="H128" i="3" s="1"/>
  <c r="G128" i="3" s="1"/>
  <c r="F128" i="3" s="1"/>
  <c r="E128" i="3" s="1"/>
  <c r="N126" i="3"/>
  <c r="N11" i="3" s="1"/>
  <c r="M126" i="3"/>
  <c r="L126" i="3" s="1"/>
  <c r="N125" i="3"/>
  <c r="N123" i="3" s="1"/>
  <c r="M125" i="3"/>
  <c r="L125" i="3" s="1"/>
  <c r="K125" i="3" s="1"/>
  <c r="J125" i="3" s="1"/>
  <c r="I125" i="3" s="1"/>
  <c r="H125" i="3" s="1"/>
  <c r="G125" i="3" s="1"/>
  <c r="F125" i="3" s="1"/>
  <c r="E125" i="3" s="1"/>
  <c r="N124" i="3"/>
  <c r="M124" i="3"/>
  <c r="L124" i="3"/>
  <c r="K124" i="3"/>
  <c r="J124" i="3" s="1"/>
  <c r="I124" i="3" s="1"/>
  <c r="H124" i="3" s="1"/>
  <c r="G124" i="3" s="1"/>
  <c r="F124" i="3" s="1"/>
  <c r="E124" i="3" s="1"/>
  <c r="N122" i="3"/>
  <c r="N12" i="3" s="1"/>
  <c r="M122" i="3"/>
  <c r="M12" i="3" s="1"/>
  <c r="L122" i="3"/>
  <c r="K122" i="3"/>
  <c r="J122" i="3" s="1"/>
  <c r="I122" i="3" s="1"/>
  <c r="H122" i="3" s="1"/>
  <c r="G122" i="3" s="1"/>
  <c r="F122" i="3" s="1"/>
  <c r="E122" i="3" s="1"/>
  <c r="D86" i="3"/>
  <c r="D85" i="3"/>
  <c r="D84" i="3"/>
  <c r="D83" i="3"/>
  <c r="I27" i="2"/>
  <c r="I12" i="2" s="1"/>
  <c r="O13" i="2"/>
  <c r="N13" i="2"/>
  <c r="K13" i="2"/>
  <c r="J13" i="2"/>
  <c r="F13" i="2"/>
  <c r="M12" i="2"/>
  <c r="H12" i="2"/>
  <c r="G12" i="2"/>
  <c r="O11" i="2"/>
  <c r="N11" i="2"/>
  <c r="K11" i="2"/>
  <c r="J11" i="2"/>
  <c r="G11" i="2"/>
  <c r="F11" i="2"/>
  <c r="N10" i="2"/>
  <c r="M10" i="2"/>
  <c r="J10" i="2"/>
  <c r="I10" i="2"/>
  <c r="F10" i="2"/>
  <c r="E10" i="2"/>
  <c r="O14" i="2"/>
  <c r="N14" i="2"/>
  <c r="M14" i="2"/>
  <c r="L14" i="2"/>
  <c r="K14" i="2"/>
  <c r="J14" i="2"/>
  <c r="I14" i="2"/>
  <c r="H14" i="2"/>
  <c r="G14" i="2"/>
  <c r="F14" i="2"/>
  <c r="E14" i="2"/>
  <c r="O19" i="2"/>
  <c r="N19" i="2"/>
  <c r="M19" i="2"/>
  <c r="L19" i="2"/>
  <c r="K19" i="2"/>
  <c r="J19" i="2"/>
  <c r="I19" i="2"/>
  <c r="H19" i="2"/>
  <c r="G19" i="2"/>
  <c r="F19" i="2"/>
  <c r="E19" i="2"/>
  <c r="H28" i="2"/>
  <c r="H13" i="2" s="1"/>
  <c r="O28" i="2"/>
  <c r="N28" i="2"/>
  <c r="M28" i="2"/>
  <c r="M13" i="2" s="1"/>
  <c r="L28" i="2"/>
  <c r="L13" i="2" s="1"/>
  <c r="K28" i="2"/>
  <c r="J28" i="2"/>
  <c r="I28" i="2"/>
  <c r="I13" i="2" s="1"/>
  <c r="G28" i="2"/>
  <c r="G13" i="2" s="1"/>
  <c r="F28" i="2"/>
  <c r="E28" i="2"/>
  <c r="E13" i="2" s="1"/>
  <c r="O27" i="2"/>
  <c r="O12" i="2" s="1"/>
  <c r="N27" i="2"/>
  <c r="N12" i="2" s="1"/>
  <c r="L27" i="2"/>
  <c r="K27" i="2"/>
  <c r="K12" i="2" s="1"/>
  <c r="J27" i="2"/>
  <c r="J12" i="2" s="1"/>
  <c r="H27" i="2"/>
  <c r="G27" i="2"/>
  <c r="F27" i="2"/>
  <c r="F12" i="2" s="1"/>
  <c r="E27" i="2"/>
  <c r="E12" i="2" s="1"/>
  <c r="O26" i="2"/>
  <c r="N26" i="2"/>
  <c r="M26" i="2"/>
  <c r="M11" i="2" s="1"/>
  <c r="L26" i="2"/>
  <c r="L11" i="2" s="1"/>
  <c r="K26" i="2"/>
  <c r="J26" i="2"/>
  <c r="I26" i="2"/>
  <c r="I11" i="2" s="1"/>
  <c r="H26" i="2"/>
  <c r="H11" i="2" s="1"/>
  <c r="G26" i="2"/>
  <c r="F26" i="2"/>
  <c r="E26" i="2"/>
  <c r="E11" i="2" s="1"/>
  <c r="O25" i="2"/>
  <c r="O10" i="2" s="1"/>
  <c r="N25" i="2"/>
  <c r="M25" i="2"/>
  <c r="L25" i="2"/>
  <c r="L10" i="2" s="1"/>
  <c r="K25" i="2"/>
  <c r="K10" i="2" s="1"/>
  <c r="J25" i="2"/>
  <c r="I25" i="2"/>
  <c r="I24" i="2" s="1"/>
  <c r="H25" i="2"/>
  <c r="H10" i="2" s="1"/>
  <c r="G25" i="2"/>
  <c r="G24" i="2" s="1"/>
  <c r="F25" i="2"/>
  <c r="E25" i="2"/>
  <c r="K24" i="2"/>
  <c r="O34" i="2"/>
  <c r="N34" i="2"/>
  <c r="M34" i="2"/>
  <c r="L34" i="2"/>
  <c r="K34" i="2"/>
  <c r="J34" i="2"/>
  <c r="I34" i="2"/>
  <c r="H34" i="2"/>
  <c r="G34" i="2"/>
  <c r="F34" i="2"/>
  <c r="E34" i="2"/>
  <c r="O39" i="2"/>
  <c r="N39" i="2"/>
  <c r="M39" i="2"/>
  <c r="L39" i="2"/>
  <c r="D39" i="2" s="1"/>
  <c r="K39" i="2"/>
  <c r="J39" i="2"/>
  <c r="I39" i="2"/>
  <c r="H39" i="2"/>
  <c r="G39" i="2"/>
  <c r="F39" i="2"/>
  <c r="E39" i="2"/>
  <c r="O44" i="2"/>
  <c r="N44" i="2"/>
  <c r="M44" i="2"/>
  <c r="L44" i="2"/>
  <c r="D44" i="2" s="1"/>
  <c r="K44" i="2"/>
  <c r="J44" i="2"/>
  <c r="I44" i="2"/>
  <c r="H44" i="2"/>
  <c r="G44" i="2"/>
  <c r="F44" i="2"/>
  <c r="E44" i="2"/>
  <c r="O49" i="2"/>
  <c r="N49" i="2"/>
  <c r="M49" i="2"/>
  <c r="L49" i="2"/>
  <c r="K49" i="2"/>
  <c r="J49" i="2"/>
  <c r="I49" i="2"/>
  <c r="H49" i="2"/>
  <c r="G49" i="2"/>
  <c r="F49" i="2"/>
  <c r="E49" i="2"/>
  <c r="O54" i="2"/>
  <c r="N54" i="2"/>
  <c r="M54" i="2"/>
  <c r="L54" i="2"/>
  <c r="D54" i="2" s="1"/>
  <c r="K54" i="2"/>
  <c r="J54" i="2"/>
  <c r="I54" i="2"/>
  <c r="H54" i="2"/>
  <c r="G54" i="2"/>
  <c r="F54" i="2"/>
  <c r="E54" i="2"/>
  <c r="O59" i="2"/>
  <c r="N59" i="2"/>
  <c r="M59" i="2"/>
  <c r="L59" i="2"/>
  <c r="K59" i="2"/>
  <c r="J59" i="2"/>
  <c r="I59" i="2"/>
  <c r="H59" i="2"/>
  <c r="G59" i="2"/>
  <c r="F59" i="2"/>
  <c r="E59" i="2"/>
  <c r="O64" i="2"/>
  <c r="M64" i="2"/>
  <c r="L64" i="2"/>
  <c r="K64" i="2"/>
  <c r="J64" i="2"/>
  <c r="I64" i="2"/>
  <c r="H64" i="2"/>
  <c r="G64" i="2"/>
  <c r="F64" i="2"/>
  <c r="E64" i="2"/>
  <c r="K25" i="1"/>
  <c r="O25" i="1"/>
  <c r="N25" i="1"/>
  <c r="M25" i="1"/>
  <c r="L25" i="1"/>
  <c r="J25" i="1"/>
  <c r="I25" i="1"/>
  <c r="H25" i="1"/>
  <c r="G25" i="1"/>
  <c r="F25" i="1"/>
  <c r="O30" i="1"/>
  <c r="N30" i="1"/>
  <c r="M30" i="1"/>
  <c r="L30" i="1"/>
  <c r="K30" i="1"/>
  <c r="J30" i="1"/>
  <c r="I30" i="1"/>
  <c r="H30" i="1"/>
  <c r="G30" i="1"/>
  <c r="F30" i="1"/>
  <c r="O24" i="1"/>
  <c r="N24" i="1"/>
  <c r="M24" i="1"/>
  <c r="L24" i="1"/>
  <c r="K24" i="1"/>
  <c r="J24" i="1"/>
  <c r="I24" i="1"/>
  <c r="H24" i="1"/>
  <c r="G24" i="1"/>
  <c r="G20" i="1" s="1"/>
  <c r="F24" i="1"/>
  <c r="O23" i="1"/>
  <c r="N23" i="1"/>
  <c r="M23" i="1"/>
  <c r="L23" i="1"/>
  <c r="K23" i="1"/>
  <c r="J23" i="1"/>
  <c r="I23" i="1"/>
  <c r="H23" i="1"/>
  <c r="G23" i="1"/>
  <c r="F23" i="1"/>
  <c r="O22" i="1"/>
  <c r="N22" i="1"/>
  <c r="N12" i="1" s="1"/>
  <c r="M22" i="1"/>
  <c r="L22" i="1"/>
  <c r="L12" i="1" s="1"/>
  <c r="K22" i="1"/>
  <c r="J22" i="1"/>
  <c r="I22" i="1"/>
  <c r="H22" i="1"/>
  <c r="G22" i="1"/>
  <c r="F22" i="1"/>
  <c r="F12" i="1" s="1"/>
  <c r="K20" i="1"/>
  <c r="J20" i="1"/>
  <c r="O49" i="1"/>
  <c r="O46" i="1" s="1"/>
  <c r="N49" i="1"/>
  <c r="E49" i="1" s="1"/>
  <c r="M49" i="1"/>
  <c r="M46" i="1" s="1"/>
  <c r="L49" i="1"/>
  <c r="K49" i="1"/>
  <c r="J49" i="1"/>
  <c r="I49" i="1"/>
  <c r="I46" i="1" s="1"/>
  <c r="H49" i="1"/>
  <c r="G49" i="1"/>
  <c r="F49" i="1"/>
  <c r="K46" i="1"/>
  <c r="J46" i="1"/>
  <c r="G46" i="1"/>
  <c r="F46" i="1"/>
  <c r="K13" i="1"/>
  <c r="J13" i="1"/>
  <c r="I13" i="1"/>
  <c r="G13" i="1"/>
  <c r="F13" i="1"/>
  <c r="O12" i="1"/>
  <c r="K12" i="1"/>
  <c r="J12" i="1"/>
  <c r="J10" i="1" s="1"/>
  <c r="I12" i="1"/>
  <c r="H12" i="1"/>
  <c r="G12" i="1"/>
  <c r="O11" i="1"/>
  <c r="N11" i="1"/>
  <c r="M11" i="1"/>
  <c r="L11" i="1"/>
  <c r="K11" i="1"/>
  <c r="J11" i="1"/>
  <c r="I11" i="1"/>
  <c r="H11" i="1"/>
  <c r="G11" i="1"/>
  <c r="F11" i="1"/>
  <c r="O13" i="1" l="1"/>
  <c r="N13" i="1"/>
  <c r="N46" i="1"/>
  <c r="E46" i="1" s="1"/>
  <c r="E25" i="1"/>
  <c r="E23" i="1"/>
  <c r="E30" i="1"/>
  <c r="N20" i="1"/>
  <c r="M12" i="1"/>
  <c r="E12" i="1" s="1"/>
  <c r="E22" i="1"/>
  <c r="D112" i="3"/>
  <c r="D14" i="2"/>
  <c r="L12" i="2"/>
  <c r="D12" i="2" s="1"/>
  <c r="D27" i="2"/>
  <c r="E9" i="2"/>
  <c r="O24" i="2"/>
  <c r="G10" i="2"/>
  <c r="G9" i="2" s="1"/>
  <c r="O8" i="3"/>
  <c r="K126" i="3"/>
  <c r="M117" i="3"/>
  <c r="L118" i="3"/>
  <c r="M9" i="3"/>
  <c r="L12" i="3"/>
  <c r="F117" i="3"/>
  <c r="J117" i="3"/>
  <c r="N117" i="3"/>
  <c r="L123" i="3"/>
  <c r="E9" i="3"/>
  <c r="I9" i="3"/>
  <c r="G10" i="3"/>
  <c r="K10" i="3"/>
  <c r="M11" i="3"/>
  <c r="G12" i="3"/>
  <c r="K12" i="3"/>
  <c r="G117" i="3"/>
  <c r="K117" i="3"/>
  <c r="M123" i="3"/>
  <c r="F9" i="3"/>
  <c r="J9" i="3"/>
  <c r="N9" i="3"/>
  <c r="N8" i="3" s="1"/>
  <c r="H10" i="3"/>
  <c r="L10" i="3"/>
  <c r="D10" i="3" s="1"/>
  <c r="H12" i="3"/>
  <c r="H117" i="3"/>
  <c r="G9" i="3"/>
  <c r="K9" i="3"/>
  <c r="E10" i="3"/>
  <c r="I10" i="3"/>
  <c r="M10" i="3"/>
  <c r="E12" i="3"/>
  <c r="I12" i="3"/>
  <c r="E117" i="3"/>
  <c r="I117" i="3"/>
  <c r="K123" i="3"/>
  <c r="H9" i="3"/>
  <c r="F10" i="3"/>
  <c r="J10" i="3"/>
  <c r="F12" i="3"/>
  <c r="J12" i="3"/>
  <c r="M13" i="1"/>
  <c r="M9" i="2"/>
  <c r="D82" i="3"/>
  <c r="I9" i="2"/>
  <c r="F9" i="2"/>
  <c r="J9" i="2"/>
  <c r="N9" i="2"/>
  <c r="K9" i="2"/>
  <c r="O9" i="2"/>
  <c r="H9" i="2"/>
  <c r="H24" i="2"/>
  <c r="L24" i="2"/>
  <c r="M24" i="2"/>
  <c r="F24" i="2"/>
  <c r="J24" i="2"/>
  <c r="N24" i="2"/>
  <c r="E24" i="2"/>
  <c r="F20" i="1"/>
  <c r="O20" i="1"/>
  <c r="H13" i="1"/>
  <c r="L13" i="1"/>
  <c r="L10" i="1" s="1"/>
  <c r="I20" i="1"/>
  <c r="M20" i="1"/>
  <c r="H20" i="1"/>
  <c r="L20" i="1"/>
  <c r="K10" i="1"/>
  <c r="N10" i="1"/>
  <c r="H46" i="1"/>
  <c r="L46" i="1"/>
  <c r="G10" i="1"/>
  <c r="O10" i="1"/>
  <c r="F10" i="1"/>
  <c r="I10" i="1"/>
  <c r="H10" i="1"/>
  <c r="E20" i="1" l="1"/>
  <c r="E10" i="1"/>
  <c r="E13" i="1"/>
  <c r="D11" i="3"/>
  <c r="D24" i="2"/>
  <c r="L9" i="2"/>
  <c r="D9" i="2" s="1"/>
  <c r="M8" i="3"/>
  <c r="L9" i="3"/>
  <c r="L117" i="3"/>
  <c r="J126" i="3"/>
  <c r="K11" i="3"/>
  <c r="K8" i="3" s="1"/>
  <c r="L8" i="3" l="1"/>
  <c r="D8" i="3" s="1"/>
  <c r="I126" i="3"/>
  <c r="J11" i="3"/>
  <c r="J8" i="3" s="1"/>
  <c r="J123" i="3"/>
  <c r="H126" i="3" l="1"/>
  <c r="I11" i="3"/>
  <c r="I8" i="3" s="1"/>
  <c r="I123" i="3"/>
  <c r="G126" i="3" l="1"/>
  <c r="H11" i="3"/>
  <c r="H8" i="3" s="1"/>
  <c r="H123" i="3"/>
  <c r="F126" i="3" l="1"/>
  <c r="G11" i="3"/>
  <c r="G8" i="3" s="1"/>
  <c r="G123" i="3"/>
  <c r="E126" i="3" l="1"/>
  <c r="F11" i="3"/>
  <c r="F8" i="3" s="1"/>
  <c r="F123" i="3"/>
  <c r="E11" i="3" l="1"/>
  <c r="E123" i="3"/>
  <c r="E8" i="3" l="1"/>
</calcChain>
</file>

<file path=xl/sharedStrings.xml><?xml version="1.0" encoding="utf-8"?>
<sst xmlns="http://schemas.openxmlformats.org/spreadsheetml/2006/main" count="337" uniqueCount="100">
  <si>
    <t>Приложение 5</t>
  </si>
  <si>
    <t>Статус</t>
  </si>
  <si>
    <t>Наименование программы, основного мероприятия</t>
  </si>
  <si>
    <t xml:space="preserve">Источник ресурсного обеспечения </t>
  </si>
  <si>
    <t>Оценка расходов (тыс.руб.), годы</t>
  </si>
  <si>
    <t>Муниципальная программа</t>
  </si>
  <si>
    <t>«Развитие транспортной системы, обеспечение перевозки пассажиров в Советском районе Курской области и безопасности дорожного движения»</t>
  </si>
  <si>
    <t>всего</t>
  </si>
  <si>
    <t>Федеральный бюджет</t>
  </si>
  <si>
    <t>Областной бюджет</t>
  </si>
  <si>
    <t>Бюджет муниципального района</t>
  </si>
  <si>
    <t>Бюджет муниципального образования (сельсовета)</t>
  </si>
  <si>
    <t>Подпрограмма 1</t>
  </si>
  <si>
    <t>«Управление муниципальной программой и обеспечение условий ее реализации»</t>
  </si>
  <si>
    <t>Всего:</t>
  </si>
  <si>
    <t>Подпрограмма 2</t>
  </si>
  <si>
    <t>«Развитие сети автомобильных дорог в Советском районе Курской области»</t>
  </si>
  <si>
    <t>Основное мероприятие 2.1</t>
  </si>
  <si>
    <t>Содержание и ремонт автомобильных дорог общего пользования местного значения</t>
  </si>
  <si>
    <t>Основное мероприятие 2.2</t>
  </si>
  <si>
    <t>Подпрограмма 3</t>
  </si>
  <si>
    <t>«Развитие пассажирских перевозок в Советском районе Курской области»</t>
  </si>
  <si>
    <t>Всего</t>
  </si>
  <si>
    <t>Основное мероприятие 3.1</t>
  </si>
  <si>
    <t>Содействие развитию пассажирских перевозок Советского района</t>
  </si>
  <si>
    <t>Подпрограмма 4</t>
  </si>
  <si>
    <t>Повышение безопасности дорожного движения в Советском районе Курской области</t>
  </si>
  <si>
    <t>Бюджет муници-пального района</t>
  </si>
  <si>
    <t>Бюджет муниципального   образования (сельсовета)</t>
  </si>
  <si>
    <t xml:space="preserve"> Всего:</t>
  </si>
  <si>
    <t>Основное мероприятие 4.2</t>
  </si>
  <si>
    <t>Разработка проектов организации дорожного движения на автомобильных дорогах местного значения</t>
  </si>
  <si>
    <t>Основное мероприятие 4.3</t>
  </si>
  <si>
    <t>Разработка нормативов затрат на содержание, ремонт, капитальный ремонт автомобильных дорог общего пользования  местного значения</t>
  </si>
  <si>
    <t>Основное мероприятие 4.4</t>
  </si>
  <si>
    <t>Разработка комплексных схем организации дорожного движения</t>
  </si>
  <si>
    <t>Ресурсное обеспечение и прогнозная (справочная) оценка расходов федерального бюджета, областного бюджета, местных бюджетов и внебюджетных источников на реализацию целей программы (тыс.руб.) «Развитие транспортной системы, обеспечение перевозки пассажиров в Советском районе Курской области и повышение безопасности дорожного движения»</t>
  </si>
  <si>
    <t>всего за 2015-2024</t>
  </si>
  <si>
    <t>Основное мероприятие 4.1 Повышение правового сознания и предупреждение опасного поведения участников дорожного движения</t>
  </si>
  <si>
    <t>Приложение 6</t>
  </si>
  <si>
    <t xml:space="preserve">Реализация основного мероприятия 2.1 «Содержание и ремонт автомобильных дорог общего пользования местного значения» муниципальной программы </t>
  </si>
  <si>
    <t>- текущий ремонт автомобильной дороги общего пользования местного значения</t>
  </si>
  <si>
    <t>2.1.3.2</t>
  </si>
  <si>
    <t>Текущий ремонт автомобильной дороги общего пользования местного значения «Курск-Борисоглебск-граница Липецкой области- д.Серебрянка»</t>
  </si>
  <si>
    <t>2.1.3.3</t>
  </si>
  <si>
    <t>Текущий ремонт автомобильной дороги общего пользования местного значения «Курск-Касторное-с.Нижнее Гурово», в т.ч разработка ПСД, экспертиза</t>
  </si>
  <si>
    <t>2.1.3.4</t>
  </si>
  <si>
    <t>Текущий ремонт автомобильной дороги общего пользования местного значения «с.Ледовское д.30-д.54»</t>
  </si>
  <si>
    <t>2.1.3.5</t>
  </si>
  <si>
    <t>Текущий ремонт автомобильной дороги общего пользования местного значения п.Коммунар Советского сельсовета в т.ч разработка ПСД, экспертиза</t>
  </si>
  <si>
    <t>2.1.4.</t>
  </si>
  <si>
    <t>оснащение элементами обустройства автодорог общего пользования местного значения, в т.ч. разработка ПСД, экспертиза</t>
  </si>
  <si>
    <t>2.1.5.</t>
  </si>
  <si>
    <t>ремонт автомобильной дороги «Курск-Борисоглебск-граница Липецкой области-Серебрянка»</t>
  </si>
  <si>
    <t>Основное мероприятие 2.1 Содержание и ремонт автомобильных дорог общего пользования местного значения</t>
  </si>
  <si>
    <t>2.1.1. Содержание автомобильных дорог общего пользования местного значения</t>
  </si>
  <si>
    <t>2.1.2 - Разработка сметных расчётов на ремонт автомобильных дорог общего пользования местного значения Советского района Курской области</t>
  </si>
  <si>
    <t>2.1.3 Текущий ремонт автомобильной дороги общего пользования местного значения, в т.ч. разработка ПСД, экспертиза</t>
  </si>
  <si>
    <t>2.1.3.1 Текущий ремонт автомобильной дороги общего пользования местного значения «д.Волжанец-с.Мелехово»</t>
  </si>
  <si>
    <t>Приложение 7</t>
  </si>
  <si>
    <t xml:space="preserve">Реализация основного мероприятия 2.2 «Проектирование и строительство автомобильных дорог общего пользования местного значения» муниципальной программы </t>
  </si>
  <si>
    <t>Наименование основного мероприятия, мероприятий</t>
  </si>
  <si>
    <t>Оценка расходов (тыс. руб.), годы</t>
  </si>
  <si>
    <t>2.2.1.</t>
  </si>
  <si>
    <t>- Строительство автомобильной дороги общего пользования местного значения «д. Волжанец»</t>
  </si>
  <si>
    <t>- Строительство автомобильной дороги общего пользования местного значения</t>
  </si>
  <si>
    <t xml:space="preserve">2.2.3. Строительство автомобильной дороги </t>
  </si>
  <si>
    <t>общего пользования местного значения п. Расховецкий, в т.ч. ПСД , экспертиза</t>
  </si>
  <si>
    <t xml:space="preserve">2.2.4. Строительство автомобильной дороги </t>
  </si>
  <si>
    <t>общего пользования местного значения «Курск-Борисоглебск-Кшенский</t>
  </si>
  <si>
    <t>-д. Большая Карповка»</t>
  </si>
  <si>
    <t xml:space="preserve">2.2.5. Строительство автомобильной дороги </t>
  </si>
  <si>
    <t>общего пользования местного значения д.Пожидаевка Мансуровского сельсовета</t>
  </si>
  <si>
    <t xml:space="preserve">2.2.6. Строительство автомобильной дороги </t>
  </si>
  <si>
    <t>общего пользования местного значения «Курск- Касторное- с. Липовчик»</t>
  </si>
  <si>
    <t xml:space="preserve">2.2.7. Строительство автомобильной дороги </t>
  </si>
  <si>
    <t>общего пользования местного значения «Кшенский- д. Ивановка»</t>
  </si>
  <si>
    <t xml:space="preserve">2.2.8. Строительство автомобильной дороги </t>
  </si>
  <si>
    <t>«Курск-Касторное»- Ледовское- граница Орловской области»- Верхнее Гурово» Советского района Курской области, в т.ч. экспертиза</t>
  </si>
  <si>
    <t>2.2.9.Строительство автодороги общего пользования местного значения по ул.Улитовская с.Верхние Апочки   Советского района Курской области, в т.ч. ПСД , экспертиза</t>
  </si>
  <si>
    <t>2.2.10.Строительство автодороги общего пользования местного значения «Курск-Борисоглебск»- Кшенский- граница Липецкой области- Кшень- Панское- Мансурово-Шевченко» »   Советского района Курской области», в т.ч. экспертиза</t>
  </si>
  <si>
    <t xml:space="preserve">   Советского района Курской области», в т.ч. экспертиза</t>
  </si>
  <si>
    <t>2.2.12. Строительство автодороги общего пользования местного значения по</t>
  </si>
  <si>
    <t xml:space="preserve"> ул. Центральная с.НижняяГрайворонка   Советского района Курской области», в т.ч. ПСД,  экспертиза</t>
  </si>
  <si>
    <t>2.2.13. Строительство автодороги общего пользования местного значения по</t>
  </si>
  <si>
    <t>с.Липовчик   Советского района Курской области, в т.ч. ПСД,  экспертиза</t>
  </si>
  <si>
    <t>2.2.15. .Проектирование автодороги общего пользования местного значения «Курск-Борисоглебск»- Кшенский- граница Липецкой области- Кшень- Панское»- Мансурово- Шевченко»   Советского района Курской области»</t>
  </si>
  <si>
    <t>2.2.16. Строительство автодороги общего пользования местного значения «Проезд по с .Грязное» в т.ч. ПСД,  экспертиза</t>
  </si>
  <si>
    <t>2.2.17. Строительство автодороги общего пользования местного значения д.Дицево Советского сельсовета в т.ч. ПСД,  экспертиза</t>
  </si>
  <si>
    <t>2.2.19. Строительство автодороги общего пользования местного значения по ул.Весёлая с.Мелехово Волжанского сельсовета в т.ч. ПСД,  экспертиза</t>
  </si>
  <si>
    <t>в т.ч. ПСД,  экспертиза</t>
  </si>
  <si>
    <t>2.2.22 мероприятие</t>
  </si>
  <si>
    <t>2.2.2. Строительство автомобильной дороги общего пользования местного значения «д. Волжанец-п. Кшенский», 2 этап, в т.ч. ПСД, экспертиза</t>
  </si>
  <si>
    <t>2.2.11. .Строительство автодороги общего пользования местного значения по д.Натальино</t>
  </si>
  <si>
    <t>2.2.18. Строительство автодороги общего пользования местного значения д.П.Карцево Советского сельсовета,  в т.ч. ПСД,  экспертиза</t>
  </si>
  <si>
    <t>2.2.20. Реконструкция автодороги общего пользования местного значения д. Волжанец –                      с. Мелехово с 5 до 4 категории, в т. ч. ПСД, экспертиза</t>
  </si>
  <si>
    <t>приложение 6</t>
  </si>
  <si>
    <t>2.2.21. изготовление технических паспортов на автодороги</t>
  </si>
  <si>
    <t>2.2.14. .автодорога "Подъезд к свеклопункту п.Кшенский от а/д ""Курск-Борисоглебск-Кшенский- граница Липецкой области", в т.ч. ПСД, экспертиза</t>
  </si>
  <si>
    <t>проектирование и строительство автомобильных дорог общего пользования местного значения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</si>
</sst>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6" formatCode="0.0000"/>
  </numFmts>
  <fonts count="8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i/>
      <sz val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vertical="top" wrapText="1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0" fillId="0" borderId="9" xfId="0" applyBorder="1" applyAlignment="1">
      <alignment vertical="top" wrapText="1"/>
    </xf>
    <xf numFmtId="0" fontId="4" fillId="0" borderId="14" xfId="0" applyFont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9" xfId="0" applyFont="1" applyBorder="1" applyAlignment="1">
      <alignment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3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1" fillId="0" borderId="2" xfId="0" applyFont="1" applyBorder="1" applyAlignment="1">
      <alignment vertical="top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1" fillId="0" borderId="21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28" xfId="0" applyFont="1" applyBorder="1" applyAlignment="1">
      <alignment vertical="top" wrapText="1"/>
    </xf>
    <xf numFmtId="0" fontId="6" fillId="3" borderId="29" xfId="0" applyFont="1" applyFill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6" fillId="3" borderId="35" xfId="0" applyFont="1" applyFill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6" fillId="3" borderId="37" xfId="0" applyFont="1" applyFill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7" fillId="5" borderId="13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14" fontId="4" fillId="0" borderId="3" xfId="0" applyNumberFormat="1" applyFont="1" applyBorder="1" applyAlignment="1">
      <alignment horizontal="center" vertical="center" wrapText="1"/>
    </xf>
    <xf numFmtId="14" fontId="4" fillId="0" borderId="4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164" fontId="1" fillId="0" borderId="16" xfId="0" applyNumberFormat="1" applyFont="1" applyBorder="1" applyAlignment="1">
      <alignment horizontal="center" vertical="center" wrapText="1"/>
    </xf>
    <xf numFmtId="164" fontId="1" fillId="0" borderId="37" xfId="0" applyNumberFormat="1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166" fontId="1" fillId="0" borderId="1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P71"/>
  <sheetViews>
    <sheetView tabSelected="1" topLeftCell="A7" workbookViewId="0">
      <selection activeCell="R7" sqref="R7"/>
    </sheetView>
  </sheetViews>
  <sheetFormatPr defaultRowHeight="15" x14ac:dyDescent="0.25"/>
  <cols>
    <col min="1" max="1" width="1.140625" customWidth="1"/>
    <col min="2" max="2" width="13" customWidth="1"/>
    <col min="3" max="3" width="15.5703125" customWidth="1"/>
    <col min="4" max="4" width="12" customWidth="1"/>
    <col min="5" max="5" width="11.42578125" customWidth="1"/>
    <col min="6" max="6" width="9.28515625" bestFit="1" customWidth="1"/>
    <col min="7" max="8" width="10" bestFit="1" customWidth="1"/>
    <col min="9" max="9" width="9.28515625" bestFit="1" customWidth="1"/>
    <col min="10" max="11" width="10" bestFit="1" customWidth="1"/>
    <col min="12" max="12" width="10.7109375" customWidth="1"/>
    <col min="13" max="13" width="13" customWidth="1"/>
    <col min="14" max="14" width="9.5703125" customWidth="1"/>
    <col min="15" max="15" width="9.28515625" bestFit="1" customWidth="1"/>
  </cols>
  <sheetData>
    <row r="4" spans="1:16" x14ac:dyDescent="0.25">
      <c r="B4" s="2"/>
      <c r="O4" s="1" t="s">
        <v>0</v>
      </c>
    </row>
    <row r="5" spans="1:16" ht="44.25" customHeight="1" x14ac:dyDescent="0.25">
      <c r="A5" s="104" t="s">
        <v>36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</row>
    <row r="6" spans="1:16" ht="15.75" thickBot="1" x14ac:dyDescent="0.3">
      <c r="B6" s="3"/>
    </row>
    <row r="7" spans="1:16" ht="42" customHeight="1" x14ac:dyDescent="0.25">
      <c r="B7" s="99" t="s">
        <v>1</v>
      </c>
      <c r="C7" s="99" t="s">
        <v>2</v>
      </c>
      <c r="D7" s="99" t="s">
        <v>3</v>
      </c>
      <c r="E7" s="85" t="s">
        <v>4</v>
      </c>
      <c r="F7" s="86"/>
      <c r="G7" s="86"/>
      <c r="H7" s="86"/>
      <c r="I7" s="86"/>
      <c r="J7" s="86"/>
      <c r="K7" s="86"/>
      <c r="L7" s="86"/>
      <c r="M7" s="86"/>
      <c r="N7" s="86"/>
      <c r="O7" s="86"/>
      <c r="P7" s="87"/>
    </row>
    <row r="8" spans="1:16" ht="15.75" thickBot="1" x14ac:dyDescent="0.3">
      <c r="B8" s="100"/>
      <c r="C8" s="100"/>
      <c r="D8" s="100"/>
      <c r="E8" s="88"/>
      <c r="F8" s="89"/>
      <c r="G8" s="89"/>
      <c r="H8" s="89"/>
      <c r="I8" s="89"/>
      <c r="J8" s="89"/>
      <c r="K8" s="89"/>
      <c r="L8" s="89"/>
      <c r="M8" s="89"/>
      <c r="N8" s="89"/>
      <c r="O8" s="89"/>
      <c r="P8" s="90"/>
    </row>
    <row r="9" spans="1:16" ht="21.75" thickBot="1" x14ac:dyDescent="0.3">
      <c r="B9" s="103"/>
      <c r="C9" s="103"/>
      <c r="D9" s="103"/>
      <c r="E9" s="49" t="s">
        <v>37</v>
      </c>
      <c r="F9" s="19">
        <v>2015</v>
      </c>
      <c r="G9" s="19">
        <v>2016</v>
      </c>
      <c r="H9" s="19">
        <v>2017</v>
      </c>
      <c r="I9" s="19">
        <v>2018</v>
      </c>
      <c r="J9" s="19">
        <v>2019</v>
      </c>
      <c r="K9" s="19">
        <v>2020</v>
      </c>
      <c r="L9" s="19">
        <v>2021</v>
      </c>
      <c r="M9" s="19">
        <v>2022</v>
      </c>
      <c r="N9" s="19">
        <v>2023</v>
      </c>
      <c r="O9" s="19">
        <v>2024</v>
      </c>
      <c r="P9" s="19">
        <v>2025</v>
      </c>
    </row>
    <row r="10" spans="1:16" ht="15.75" thickBot="1" x14ac:dyDescent="0.3">
      <c r="B10" s="99" t="s">
        <v>5</v>
      </c>
      <c r="C10" s="99" t="s">
        <v>6</v>
      </c>
      <c r="D10" s="22" t="s">
        <v>7</v>
      </c>
      <c r="E10" s="45">
        <f>SUM(F10:P10)</f>
        <v>601236.41989999998</v>
      </c>
      <c r="F10" s="46">
        <f>SUM(F11:F14)</f>
        <v>9999.7537000000011</v>
      </c>
      <c r="G10" s="46">
        <f t="shared" ref="G10:P10" si="0">SUM(G11:G14)</f>
        <v>33917.496650000001</v>
      </c>
      <c r="H10" s="46">
        <f t="shared" si="0"/>
        <v>12659.568580000001</v>
      </c>
      <c r="I10" s="46">
        <f t="shared" si="0"/>
        <v>18592.132300000001</v>
      </c>
      <c r="J10" s="46">
        <f t="shared" si="0"/>
        <v>23086.702509999996</v>
      </c>
      <c r="K10" s="46">
        <f t="shared" si="0"/>
        <v>44425.571280000004</v>
      </c>
      <c r="L10" s="46">
        <f t="shared" si="0"/>
        <v>88310.212469999999</v>
      </c>
      <c r="M10" s="121">
        <f>SUM(M11:M14)</f>
        <v>153826.24640999999</v>
      </c>
      <c r="N10" s="48">
        <f t="shared" si="0"/>
        <v>192494.21599999999</v>
      </c>
      <c r="O10" s="48">
        <f t="shared" si="0"/>
        <v>11626.65</v>
      </c>
      <c r="P10" s="58">
        <f t="shared" si="0"/>
        <v>12297.869999999999</v>
      </c>
    </row>
    <row r="11" spans="1:16" ht="21.75" thickBot="1" x14ac:dyDescent="0.3">
      <c r="B11" s="100"/>
      <c r="C11" s="100"/>
      <c r="D11" s="22" t="s">
        <v>8</v>
      </c>
      <c r="E11" s="38">
        <f t="shared" ref="E11:E71" si="1">SUM(F11:P11)</f>
        <v>0</v>
      </c>
      <c r="F11" s="26">
        <f>SUM(F16+F21+F47)</f>
        <v>0</v>
      </c>
      <c r="G11" s="26">
        <f t="shared" ref="G11:O11" si="2">SUM(G16+G21+G47)</f>
        <v>0</v>
      </c>
      <c r="H11" s="26">
        <f t="shared" si="2"/>
        <v>0</v>
      </c>
      <c r="I11" s="26">
        <f t="shared" si="2"/>
        <v>0</v>
      </c>
      <c r="J11" s="26">
        <f t="shared" si="2"/>
        <v>0</v>
      </c>
      <c r="K11" s="26">
        <f t="shared" si="2"/>
        <v>0</v>
      </c>
      <c r="L11" s="26">
        <f t="shared" si="2"/>
        <v>0</v>
      </c>
      <c r="M11" s="80">
        <f t="shared" si="2"/>
        <v>0</v>
      </c>
      <c r="N11" s="26">
        <f t="shared" si="2"/>
        <v>0</v>
      </c>
      <c r="O11" s="26">
        <f t="shared" si="2"/>
        <v>0</v>
      </c>
      <c r="P11" s="40">
        <v>0</v>
      </c>
    </row>
    <row r="12" spans="1:16" ht="21.75" thickBot="1" x14ac:dyDescent="0.3">
      <c r="B12" s="100"/>
      <c r="C12" s="100"/>
      <c r="D12" s="22" t="s">
        <v>9</v>
      </c>
      <c r="E12" s="38">
        <f t="shared" si="1"/>
        <v>379161.45337999996</v>
      </c>
      <c r="F12" s="26">
        <f>SUM(F17+F22+F38+F48)</f>
        <v>802.66</v>
      </c>
      <c r="G12" s="26">
        <f t="shared" ref="G12:P12" si="3">SUM(G17+G22+G38+G48)</f>
        <v>15595</v>
      </c>
      <c r="H12" s="26">
        <f t="shared" si="3"/>
        <v>0</v>
      </c>
      <c r="I12" s="26">
        <f t="shared" si="3"/>
        <v>0</v>
      </c>
      <c r="J12" s="26">
        <f t="shared" si="3"/>
        <v>1158.1369999999999</v>
      </c>
      <c r="K12" s="26">
        <f t="shared" si="3"/>
        <v>16551.17958</v>
      </c>
      <c r="L12" s="26">
        <f>SUM(L17+L22+L38+L48)</f>
        <v>52980.540800000002</v>
      </c>
      <c r="M12" s="80">
        <f t="shared" si="3"/>
        <v>112849.09</v>
      </c>
      <c r="N12" s="26">
        <f t="shared" si="3"/>
        <v>179224.84599999999</v>
      </c>
      <c r="O12" s="26">
        <f t="shared" si="3"/>
        <v>0</v>
      </c>
      <c r="P12" s="40">
        <f t="shared" si="3"/>
        <v>0</v>
      </c>
    </row>
    <row r="13" spans="1:16" ht="32.25" thickBot="1" x14ac:dyDescent="0.3">
      <c r="B13" s="100"/>
      <c r="C13" s="100"/>
      <c r="D13" s="22" t="s">
        <v>10</v>
      </c>
      <c r="E13" s="38">
        <f t="shared" si="1"/>
        <v>221529.44644</v>
      </c>
      <c r="F13" s="26">
        <f>SUM(F18+F23+F39+F49)</f>
        <v>9197.0937000000013</v>
      </c>
      <c r="G13" s="26">
        <f t="shared" ref="G13:P13" si="4">SUM(G18+G23+G39+G49)</f>
        <v>17776.976569999999</v>
      </c>
      <c r="H13" s="26">
        <f t="shared" si="4"/>
        <v>12659.568580000001</v>
      </c>
      <c r="I13" s="26">
        <f t="shared" si="4"/>
        <v>18592.132300000001</v>
      </c>
      <c r="J13" s="26">
        <f t="shared" si="4"/>
        <v>21928.565509999997</v>
      </c>
      <c r="K13" s="26">
        <f t="shared" si="4"/>
        <v>27874.3917</v>
      </c>
      <c r="L13" s="26">
        <f t="shared" si="4"/>
        <v>35329.671670000003</v>
      </c>
      <c r="M13" s="80">
        <f t="shared" si="4"/>
        <v>40977.156410000003</v>
      </c>
      <c r="N13" s="47">
        <f t="shared" si="4"/>
        <v>13269.369999999999</v>
      </c>
      <c r="O13" s="47">
        <f t="shared" si="4"/>
        <v>11626.65</v>
      </c>
      <c r="P13" s="40">
        <f t="shared" si="4"/>
        <v>12297.869999999999</v>
      </c>
    </row>
    <row r="14" spans="1:16" ht="53.25" thickBot="1" x14ac:dyDescent="0.3">
      <c r="B14" s="103"/>
      <c r="C14" s="103"/>
      <c r="D14" s="22" t="s">
        <v>11</v>
      </c>
      <c r="E14" s="50">
        <f t="shared" si="1"/>
        <v>545.52008000000001</v>
      </c>
      <c r="F14" s="51">
        <v>0</v>
      </c>
      <c r="G14" s="51">
        <v>545.52008000000001</v>
      </c>
      <c r="H14" s="51">
        <v>0</v>
      </c>
      <c r="I14" s="51">
        <v>0</v>
      </c>
      <c r="J14" s="51">
        <v>0</v>
      </c>
      <c r="K14" s="51">
        <v>0</v>
      </c>
      <c r="L14" s="51">
        <v>0</v>
      </c>
      <c r="M14" s="51">
        <v>0</v>
      </c>
      <c r="N14" s="51">
        <v>0</v>
      </c>
      <c r="O14" s="51">
        <v>0</v>
      </c>
      <c r="P14" s="44">
        <v>0</v>
      </c>
    </row>
    <row r="15" spans="1:16" ht="15.75" thickBot="1" x14ac:dyDescent="0.3">
      <c r="B15" s="99" t="s">
        <v>12</v>
      </c>
      <c r="C15" s="99" t="s">
        <v>13</v>
      </c>
      <c r="D15" s="22" t="s">
        <v>14</v>
      </c>
      <c r="E15" s="45">
        <f t="shared" si="1"/>
        <v>0</v>
      </c>
      <c r="F15" s="46">
        <v>0</v>
      </c>
      <c r="G15" s="46">
        <v>0</v>
      </c>
      <c r="H15" s="46">
        <v>0</v>
      </c>
      <c r="I15" s="46">
        <v>0</v>
      </c>
      <c r="J15" s="46">
        <v>0</v>
      </c>
      <c r="K15" s="46">
        <v>0</v>
      </c>
      <c r="L15" s="46">
        <v>0</v>
      </c>
      <c r="M15" s="46">
        <v>0</v>
      </c>
      <c r="N15" s="46">
        <v>0</v>
      </c>
      <c r="O15" s="46">
        <v>0</v>
      </c>
      <c r="P15" s="58">
        <v>0</v>
      </c>
    </row>
    <row r="16" spans="1:16" ht="21.75" thickBot="1" x14ac:dyDescent="0.3">
      <c r="B16" s="100"/>
      <c r="C16" s="100"/>
      <c r="D16" s="22" t="s">
        <v>8</v>
      </c>
      <c r="E16" s="38">
        <f t="shared" si="1"/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47">
        <v>0</v>
      </c>
      <c r="N16" s="47">
        <v>0</v>
      </c>
      <c r="O16" s="47">
        <v>0</v>
      </c>
      <c r="P16" s="40">
        <v>0</v>
      </c>
    </row>
    <row r="17" spans="2:16" ht="21.75" thickBot="1" x14ac:dyDescent="0.3">
      <c r="B17" s="100"/>
      <c r="C17" s="100"/>
      <c r="D17" s="22" t="s">
        <v>9</v>
      </c>
      <c r="E17" s="38">
        <f t="shared" si="1"/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47">
        <v>0</v>
      </c>
      <c r="N17" s="47">
        <v>0</v>
      </c>
      <c r="O17" s="47">
        <v>0</v>
      </c>
      <c r="P17" s="40">
        <v>0</v>
      </c>
    </row>
    <row r="18" spans="2:16" ht="32.25" thickBot="1" x14ac:dyDescent="0.3">
      <c r="B18" s="100"/>
      <c r="C18" s="100"/>
      <c r="D18" s="22" t="s">
        <v>10</v>
      </c>
      <c r="E18" s="38">
        <f t="shared" si="1"/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47">
        <v>0</v>
      </c>
      <c r="N18" s="47">
        <v>0</v>
      </c>
      <c r="O18" s="47">
        <v>0</v>
      </c>
      <c r="P18" s="40">
        <v>0</v>
      </c>
    </row>
    <row r="19" spans="2:16" ht="53.25" thickBot="1" x14ac:dyDescent="0.3">
      <c r="B19" s="103"/>
      <c r="C19" s="103"/>
      <c r="D19" s="22" t="s">
        <v>11</v>
      </c>
      <c r="E19" s="50">
        <f t="shared" si="1"/>
        <v>0</v>
      </c>
      <c r="F19" s="51">
        <v>0</v>
      </c>
      <c r="G19" s="51">
        <v>0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63">
        <v>0</v>
      </c>
      <c r="N19" s="63">
        <v>0</v>
      </c>
      <c r="O19" s="63">
        <v>0</v>
      </c>
      <c r="P19" s="44">
        <v>0</v>
      </c>
    </row>
    <row r="20" spans="2:16" ht="15.75" thickBot="1" x14ac:dyDescent="0.3">
      <c r="B20" s="99" t="s">
        <v>15</v>
      </c>
      <c r="C20" s="99" t="s">
        <v>16</v>
      </c>
      <c r="D20" s="22" t="s">
        <v>14</v>
      </c>
      <c r="E20" s="45">
        <f t="shared" si="1"/>
        <v>585365.68830000004</v>
      </c>
      <c r="F20" s="46">
        <f>SUM(F21:F24)</f>
        <v>8799.7537000000011</v>
      </c>
      <c r="G20" s="46">
        <f t="shared" ref="G20:P20" si="5">SUM(G21:G24)</f>
        <v>32702.496649999997</v>
      </c>
      <c r="H20" s="46">
        <f t="shared" si="5"/>
        <v>11418.435380000001</v>
      </c>
      <c r="I20" s="46">
        <f t="shared" si="5"/>
        <v>17230.7359</v>
      </c>
      <c r="J20" s="46">
        <f t="shared" si="5"/>
        <v>21226.758509999996</v>
      </c>
      <c r="K20" s="46">
        <f t="shared" si="5"/>
        <v>42751.343280000001</v>
      </c>
      <c r="L20" s="46">
        <f t="shared" si="5"/>
        <v>85984.282470000006</v>
      </c>
      <c r="M20" s="48">
        <f t="shared" si="5"/>
        <v>151083.14640999999</v>
      </c>
      <c r="N20" s="48">
        <f t="shared" si="5"/>
        <v>190244.21599999999</v>
      </c>
      <c r="O20" s="48">
        <f t="shared" si="5"/>
        <v>11626.65</v>
      </c>
      <c r="P20" s="58">
        <f t="shared" si="5"/>
        <v>12297.869999999999</v>
      </c>
    </row>
    <row r="21" spans="2:16" ht="21.75" thickBot="1" x14ac:dyDescent="0.3">
      <c r="B21" s="100"/>
      <c r="C21" s="100"/>
      <c r="D21" s="22" t="s">
        <v>8</v>
      </c>
      <c r="E21" s="38">
        <f t="shared" si="1"/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40">
        <v>0</v>
      </c>
    </row>
    <row r="22" spans="2:16" ht="21.75" thickBot="1" x14ac:dyDescent="0.3">
      <c r="B22" s="100"/>
      <c r="C22" s="100"/>
      <c r="D22" s="22" t="s">
        <v>9</v>
      </c>
      <c r="E22" s="38">
        <f t="shared" si="1"/>
        <v>379161.45337999996</v>
      </c>
      <c r="F22" s="26">
        <f>F27+F32</f>
        <v>802.66</v>
      </c>
      <c r="G22" s="26">
        <f t="shared" ref="G22:P22" si="6">G27+G32</f>
        <v>15595</v>
      </c>
      <c r="H22" s="26">
        <f t="shared" si="6"/>
        <v>0</v>
      </c>
      <c r="I22" s="26">
        <f t="shared" si="6"/>
        <v>0</v>
      </c>
      <c r="J22" s="26">
        <f t="shared" si="6"/>
        <v>1158.1369999999999</v>
      </c>
      <c r="K22" s="26">
        <f t="shared" si="6"/>
        <v>16551.17958</v>
      </c>
      <c r="L22" s="26">
        <f t="shared" si="6"/>
        <v>52980.540800000002</v>
      </c>
      <c r="M22" s="26">
        <f t="shared" si="6"/>
        <v>112849.09</v>
      </c>
      <c r="N22" s="26">
        <f t="shared" si="6"/>
        <v>179224.84599999999</v>
      </c>
      <c r="O22" s="26">
        <f t="shared" si="6"/>
        <v>0</v>
      </c>
      <c r="P22" s="40">
        <f t="shared" si="6"/>
        <v>0</v>
      </c>
    </row>
    <row r="23" spans="2:16" ht="32.25" thickBot="1" x14ac:dyDescent="0.3">
      <c r="B23" s="100"/>
      <c r="C23" s="100"/>
      <c r="D23" s="22" t="s">
        <v>10</v>
      </c>
      <c r="E23" s="38">
        <f t="shared" si="1"/>
        <v>205658.71484</v>
      </c>
      <c r="F23" s="26">
        <f>SUM(F28+F33)</f>
        <v>7997.0937000000004</v>
      </c>
      <c r="G23" s="26">
        <f t="shared" ref="G23:P23" si="7">SUM(G28+G33)</f>
        <v>16561.976569999999</v>
      </c>
      <c r="H23" s="26">
        <f t="shared" si="7"/>
        <v>11418.435380000001</v>
      </c>
      <c r="I23" s="26">
        <f t="shared" si="7"/>
        <v>17230.7359</v>
      </c>
      <c r="J23" s="26">
        <f t="shared" si="7"/>
        <v>20068.621509999997</v>
      </c>
      <c r="K23" s="26">
        <f t="shared" si="7"/>
        <v>26200.163700000001</v>
      </c>
      <c r="L23" s="26">
        <f t="shared" si="7"/>
        <v>33003.741670000003</v>
      </c>
      <c r="M23" s="47">
        <f t="shared" si="7"/>
        <v>38234.056410000005</v>
      </c>
      <c r="N23" s="47">
        <f t="shared" si="7"/>
        <v>11019.369999999999</v>
      </c>
      <c r="O23" s="47">
        <f t="shared" si="7"/>
        <v>11626.65</v>
      </c>
      <c r="P23" s="40">
        <f t="shared" si="7"/>
        <v>12297.869999999999</v>
      </c>
    </row>
    <row r="24" spans="2:16" ht="53.25" thickBot="1" x14ac:dyDescent="0.3">
      <c r="B24" s="100"/>
      <c r="C24" s="103"/>
      <c r="D24" s="22" t="s">
        <v>11</v>
      </c>
      <c r="E24" s="50">
        <f t="shared" si="1"/>
        <v>545.52008000000001</v>
      </c>
      <c r="F24" s="51">
        <f>SUM(F29+F35)</f>
        <v>0</v>
      </c>
      <c r="G24" s="43">
        <f t="shared" ref="G24:O24" si="8">SUM(G29+G35)</f>
        <v>545.52008000000001</v>
      </c>
      <c r="H24" s="51">
        <f t="shared" si="8"/>
        <v>0</v>
      </c>
      <c r="I24" s="51">
        <f t="shared" si="8"/>
        <v>0</v>
      </c>
      <c r="J24" s="51">
        <f t="shared" si="8"/>
        <v>0</v>
      </c>
      <c r="K24" s="51">
        <f t="shared" si="8"/>
        <v>0</v>
      </c>
      <c r="L24" s="51">
        <f t="shared" si="8"/>
        <v>0</v>
      </c>
      <c r="M24" s="51">
        <f t="shared" si="8"/>
        <v>0</v>
      </c>
      <c r="N24" s="51">
        <f t="shared" si="8"/>
        <v>0</v>
      </c>
      <c r="O24" s="51">
        <f t="shared" si="8"/>
        <v>0</v>
      </c>
      <c r="P24" s="44">
        <v>0</v>
      </c>
    </row>
    <row r="25" spans="2:16" ht="21.75" thickBot="1" x14ac:dyDescent="0.3">
      <c r="B25" s="100"/>
      <c r="C25" s="5" t="s">
        <v>17</v>
      </c>
      <c r="D25" s="22" t="s">
        <v>14</v>
      </c>
      <c r="E25" s="66">
        <f t="shared" si="1"/>
        <v>65622.639590000006</v>
      </c>
      <c r="F25" s="67">
        <f>SUM(F26:F29)</f>
        <v>0</v>
      </c>
      <c r="G25" s="67">
        <f t="shared" ref="G25:P25" si="9">SUM(G26:G29)</f>
        <v>40</v>
      </c>
      <c r="H25" s="67">
        <f t="shared" si="9"/>
        <v>0</v>
      </c>
      <c r="I25" s="67">
        <f t="shared" si="9"/>
        <v>6241</v>
      </c>
      <c r="J25" s="67">
        <f t="shared" si="9"/>
        <v>8533.5545099999999</v>
      </c>
      <c r="K25" s="67">
        <f>SUM(K26:K29)</f>
        <v>8166.2326999999996</v>
      </c>
      <c r="L25" s="67">
        <f t="shared" si="9"/>
        <v>17610.749400000001</v>
      </c>
      <c r="M25" s="67">
        <f t="shared" si="9"/>
        <v>12650.142980000001</v>
      </c>
      <c r="N25" s="67">
        <f t="shared" si="9"/>
        <v>4460.32</v>
      </c>
      <c r="O25" s="67">
        <f t="shared" si="9"/>
        <v>3960.32</v>
      </c>
      <c r="P25" s="58">
        <f t="shared" si="9"/>
        <v>3960.32</v>
      </c>
    </row>
    <row r="26" spans="2:16" ht="63.75" thickBot="1" x14ac:dyDescent="0.3">
      <c r="B26" s="100"/>
      <c r="C26" s="5" t="s">
        <v>18</v>
      </c>
      <c r="D26" s="22" t="s">
        <v>8</v>
      </c>
      <c r="E26" s="45">
        <f t="shared" si="1"/>
        <v>0</v>
      </c>
      <c r="F26" s="46">
        <v>0</v>
      </c>
      <c r="G26" s="46">
        <v>0</v>
      </c>
      <c r="H26" s="46">
        <v>0</v>
      </c>
      <c r="I26" s="46">
        <v>0</v>
      </c>
      <c r="J26" s="46">
        <v>0</v>
      </c>
      <c r="K26" s="46">
        <v>0</v>
      </c>
      <c r="L26" s="46">
        <v>0</v>
      </c>
      <c r="M26" s="46">
        <v>0</v>
      </c>
      <c r="N26" s="46">
        <v>0</v>
      </c>
      <c r="O26" s="46">
        <v>0</v>
      </c>
      <c r="P26" s="40">
        <v>0</v>
      </c>
    </row>
    <row r="27" spans="2:16" ht="21.75" thickBot="1" x14ac:dyDescent="0.3">
      <c r="B27" s="100"/>
      <c r="C27" s="5"/>
      <c r="D27" s="22" t="s">
        <v>9</v>
      </c>
      <c r="E27" s="38">
        <f t="shared" si="1"/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>
        <v>0</v>
      </c>
      <c r="O27" s="26">
        <v>0</v>
      </c>
      <c r="P27" s="40">
        <v>0</v>
      </c>
    </row>
    <row r="28" spans="2:16" ht="32.25" thickBot="1" x14ac:dyDescent="0.3">
      <c r="B28" s="100"/>
      <c r="C28" s="10"/>
      <c r="D28" s="22" t="s">
        <v>10</v>
      </c>
      <c r="E28" s="38">
        <f t="shared" si="1"/>
        <v>65622.639590000006</v>
      </c>
      <c r="F28" s="26">
        <v>0</v>
      </c>
      <c r="G28" s="26">
        <v>40</v>
      </c>
      <c r="H28" s="26">
        <v>0</v>
      </c>
      <c r="I28" s="26">
        <v>6241</v>
      </c>
      <c r="J28" s="26">
        <v>8533.5545099999999</v>
      </c>
      <c r="K28" s="26">
        <v>8166.2326999999996</v>
      </c>
      <c r="L28" s="26">
        <v>17610.749400000001</v>
      </c>
      <c r="M28" s="26">
        <v>12650.142980000001</v>
      </c>
      <c r="N28" s="26">
        <v>4460.32</v>
      </c>
      <c r="O28" s="26">
        <v>3960.32</v>
      </c>
      <c r="P28" s="40">
        <v>3960.32</v>
      </c>
    </row>
    <row r="29" spans="2:16" ht="53.25" thickBot="1" x14ac:dyDescent="0.3">
      <c r="B29" s="103"/>
      <c r="C29" s="6"/>
      <c r="D29" s="22" t="s">
        <v>11</v>
      </c>
      <c r="E29" s="50">
        <f t="shared" si="1"/>
        <v>0</v>
      </c>
      <c r="F29" s="51">
        <v>0</v>
      </c>
      <c r="G29" s="51">
        <v>0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51">
        <v>0</v>
      </c>
      <c r="O29" s="51">
        <v>0</v>
      </c>
      <c r="P29" s="44">
        <v>0</v>
      </c>
    </row>
    <row r="30" spans="2:16" ht="21.75" thickBot="1" x14ac:dyDescent="0.3">
      <c r="B30" s="99"/>
      <c r="C30" s="5" t="s">
        <v>19</v>
      </c>
      <c r="D30" s="22" t="s">
        <v>14</v>
      </c>
      <c r="E30" s="45">
        <f t="shared" si="1"/>
        <v>519743.04871</v>
      </c>
      <c r="F30" s="46">
        <f>SUM(F31:F35)</f>
        <v>8799.7537000000011</v>
      </c>
      <c r="G30" s="46">
        <f t="shared" ref="G30:P30" si="10">SUM(G31:G35)</f>
        <v>32662.496649999997</v>
      </c>
      <c r="H30" s="46">
        <f t="shared" si="10"/>
        <v>11418.435380000001</v>
      </c>
      <c r="I30" s="46">
        <f t="shared" si="10"/>
        <v>10989.7359</v>
      </c>
      <c r="J30" s="46">
        <f t="shared" si="10"/>
        <v>12693.204</v>
      </c>
      <c r="K30" s="46">
        <f t="shared" si="10"/>
        <v>34585.11058</v>
      </c>
      <c r="L30" s="46">
        <f t="shared" si="10"/>
        <v>68373.533070000005</v>
      </c>
      <c r="M30" s="46">
        <f t="shared" si="10"/>
        <v>138433.00342999998</v>
      </c>
      <c r="N30" s="46">
        <f t="shared" si="10"/>
        <v>185783.89599999998</v>
      </c>
      <c r="O30" s="46">
        <f t="shared" si="10"/>
        <v>7666.33</v>
      </c>
      <c r="P30" s="58">
        <f t="shared" si="10"/>
        <v>8337.5499999999993</v>
      </c>
    </row>
    <row r="31" spans="2:16" ht="63.75" thickBot="1" x14ac:dyDescent="0.3">
      <c r="B31" s="100"/>
      <c r="C31" s="5" t="s">
        <v>99</v>
      </c>
      <c r="D31" s="22" t="s">
        <v>8</v>
      </c>
      <c r="E31" s="38">
        <f t="shared" si="1"/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26">
        <v>0</v>
      </c>
      <c r="M31" s="26">
        <v>0</v>
      </c>
      <c r="N31" s="26">
        <v>0</v>
      </c>
      <c r="O31" s="26">
        <v>0</v>
      </c>
      <c r="P31" s="40">
        <v>0</v>
      </c>
    </row>
    <row r="32" spans="2:16" ht="21.75" thickBot="1" x14ac:dyDescent="0.3">
      <c r="B32" s="100"/>
      <c r="C32" s="10"/>
      <c r="D32" s="22" t="s">
        <v>9</v>
      </c>
      <c r="E32" s="38">
        <f t="shared" si="1"/>
        <v>379161.45337999996</v>
      </c>
      <c r="F32" s="26">
        <v>802.66</v>
      </c>
      <c r="G32" s="26">
        <v>15595</v>
      </c>
      <c r="H32" s="26">
        <v>0</v>
      </c>
      <c r="I32" s="26">
        <v>0</v>
      </c>
      <c r="J32" s="26">
        <v>1158.1369999999999</v>
      </c>
      <c r="K32" s="26">
        <v>16551.17958</v>
      </c>
      <c r="L32" s="27">
        <v>52980.540800000002</v>
      </c>
      <c r="M32" s="64">
        <v>112849.09</v>
      </c>
      <c r="N32" s="26">
        <v>179224.84599999999</v>
      </c>
      <c r="O32" s="26">
        <v>0</v>
      </c>
      <c r="P32" s="40">
        <v>0</v>
      </c>
    </row>
    <row r="33" spans="2:16" ht="26.25" customHeight="1" x14ac:dyDescent="0.25">
      <c r="B33" s="100"/>
      <c r="C33" s="10"/>
      <c r="D33" s="85" t="s">
        <v>10</v>
      </c>
      <c r="E33" s="38">
        <f t="shared" si="1"/>
        <v>140036.07524999999</v>
      </c>
      <c r="F33" s="102">
        <v>7997.0937000000004</v>
      </c>
      <c r="G33" s="102">
        <v>16521.976569999999</v>
      </c>
      <c r="H33" s="102">
        <v>11418.435380000001</v>
      </c>
      <c r="I33" s="102">
        <v>10989.7359</v>
      </c>
      <c r="J33" s="102">
        <v>11535.066999999999</v>
      </c>
      <c r="K33" s="102">
        <v>18033.931</v>
      </c>
      <c r="L33" s="102">
        <v>15392.992270000001</v>
      </c>
      <c r="M33" s="102">
        <v>25583.913430000001</v>
      </c>
      <c r="N33" s="102">
        <v>6559.05</v>
      </c>
      <c r="O33" s="102">
        <v>7666.33</v>
      </c>
      <c r="P33" s="81">
        <v>8337.5499999999993</v>
      </c>
    </row>
    <row r="34" spans="2:16" ht="15.75" thickBot="1" x14ac:dyDescent="0.3">
      <c r="B34" s="100"/>
      <c r="C34" s="10"/>
      <c r="D34" s="88"/>
      <c r="E34" s="38">
        <f t="shared" si="1"/>
        <v>0</v>
      </c>
      <c r="F34" s="102"/>
      <c r="G34" s="102"/>
      <c r="H34" s="102"/>
      <c r="I34" s="102"/>
      <c r="J34" s="102"/>
      <c r="K34" s="102"/>
      <c r="L34" s="102"/>
      <c r="M34" s="102"/>
      <c r="N34" s="102"/>
      <c r="O34" s="102"/>
      <c r="P34" s="82"/>
    </row>
    <row r="35" spans="2:16" ht="53.25" thickBot="1" x14ac:dyDescent="0.3">
      <c r="B35" s="103"/>
      <c r="C35" s="6"/>
      <c r="D35" s="22" t="s">
        <v>11</v>
      </c>
      <c r="E35" s="50">
        <f t="shared" si="1"/>
        <v>545.52008000000001</v>
      </c>
      <c r="F35" s="51">
        <v>0</v>
      </c>
      <c r="G35" s="43">
        <v>545.52008000000001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44">
        <v>0</v>
      </c>
    </row>
    <row r="36" spans="2:16" ht="15.75" thickBot="1" x14ac:dyDescent="0.3">
      <c r="B36" s="99" t="s">
        <v>20</v>
      </c>
      <c r="C36" s="99" t="s">
        <v>21</v>
      </c>
      <c r="D36" s="22" t="s">
        <v>22</v>
      </c>
      <c r="E36" s="45">
        <f t="shared" si="1"/>
        <v>14790</v>
      </c>
      <c r="F36" s="46">
        <v>1200</v>
      </c>
      <c r="G36" s="46">
        <v>1200</v>
      </c>
      <c r="H36" s="46">
        <v>1200</v>
      </c>
      <c r="I36" s="46">
        <v>1200</v>
      </c>
      <c r="J36" s="46">
        <v>1200</v>
      </c>
      <c r="K36" s="46">
        <v>1650</v>
      </c>
      <c r="L36" s="46">
        <v>2250</v>
      </c>
      <c r="M36" s="46">
        <v>2640</v>
      </c>
      <c r="N36" s="46">
        <v>2250</v>
      </c>
      <c r="O36" s="46">
        <v>0</v>
      </c>
      <c r="P36" s="58">
        <v>0</v>
      </c>
    </row>
    <row r="37" spans="2:16" ht="21.75" thickBot="1" x14ac:dyDescent="0.3">
      <c r="B37" s="100"/>
      <c r="C37" s="100"/>
      <c r="D37" s="22" t="s">
        <v>8</v>
      </c>
      <c r="E37" s="38">
        <f t="shared" si="1"/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26">
        <v>0</v>
      </c>
      <c r="M37" s="26">
        <v>0</v>
      </c>
      <c r="N37" s="26">
        <v>0</v>
      </c>
      <c r="O37" s="26">
        <v>0</v>
      </c>
      <c r="P37" s="40">
        <v>0</v>
      </c>
    </row>
    <row r="38" spans="2:16" ht="21.75" thickBot="1" x14ac:dyDescent="0.3">
      <c r="B38" s="100"/>
      <c r="C38" s="100"/>
      <c r="D38" s="22" t="s">
        <v>9</v>
      </c>
      <c r="E38" s="38">
        <f t="shared" si="1"/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26">
        <v>0</v>
      </c>
      <c r="M38" s="26">
        <v>0</v>
      </c>
      <c r="N38" s="26">
        <v>0</v>
      </c>
      <c r="O38" s="26">
        <v>0</v>
      </c>
      <c r="P38" s="40">
        <v>0</v>
      </c>
    </row>
    <row r="39" spans="2:16" ht="32.25" thickBot="1" x14ac:dyDescent="0.3">
      <c r="B39" s="100"/>
      <c r="C39" s="100"/>
      <c r="D39" s="22" t="s">
        <v>10</v>
      </c>
      <c r="E39" s="38">
        <f t="shared" si="1"/>
        <v>14790</v>
      </c>
      <c r="F39" s="26">
        <v>1200</v>
      </c>
      <c r="G39" s="26">
        <v>1200</v>
      </c>
      <c r="H39" s="26">
        <v>1200</v>
      </c>
      <c r="I39" s="26">
        <v>1200</v>
      </c>
      <c r="J39" s="26">
        <v>1200</v>
      </c>
      <c r="K39" s="26">
        <v>1650</v>
      </c>
      <c r="L39" s="26">
        <v>2250</v>
      </c>
      <c r="M39" s="26">
        <v>2640</v>
      </c>
      <c r="N39" s="26">
        <v>2250</v>
      </c>
      <c r="O39" s="26">
        <v>0</v>
      </c>
      <c r="P39" s="40">
        <v>0</v>
      </c>
    </row>
    <row r="40" spans="2:16" ht="53.25" thickBot="1" x14ac:dyDescent="0.3">
      <c r="B40" s="100"/>
      <c r="C40" s="103"/>
      <c r="D40" s="22" t="s">
        <v>11</v>
      </c>
      <c r="E40" s="50">
        <f t="shared" si="1"/>
        <v>0</v>
      </c>
      <c r="F40" s="51">
        <v>0</v>
      </c>
      <c r="G40" s="51">
        <v>0</v>
      </c>
      <c r="H40" s="51">
        <v>0</v>
      </c>
      <c r="I40" s="51">
        <v>0</v>
      </c>
      <c r="J40" s="51">
        <v>0</v>
      </c>
      <c r="K40" s="51">
        <v>0</v>
      </c>
      <c r="L40" s="51">
        <v>0</v>
      </c>
      <c r="M40" s="51">
        <v>0</v>
      </c>
      <c r="N40" s="51">
        <v>0</v>
      </c>
      <c r="O40" s="51">
        <v>0</v>
      </c>
      <c r="P40" s="44">
        <v>0</v>
      </c>
    </row>
    <row r="41" spans="2:16" ht="23.25" thickBot="1" x14ac:dyDescent="0.3">
      <c r="B41" s="100"/>
      <c r="C41" s="11" t="s">
        <v>23</v>
      </c>
      <c r="D41" s="25" t="s">
        <v>14</v>
      </c>
      <c r="E41" s="56">
        <f t="shared" si="1"/>
        <v>14790</v>
      </c>
      <c r="F41" s="57">
        <v>1200</v>
      </c>
      <c r="G41" s="57">
        <v>1200</v>
      </c>
      <c r="H41" s="57">
        <v>1200</v>
      </c>
      <c r="I41" s="57">
        <v>1200</v>
      </c>
      <c r="J41" s="57">
        <v>1200</v>
      </c>
      <c r="K41" s="57">
        <v>1650</v>
      </c>
      <c r="L41" s="57">
        <v>2250</v>
      </c>
      <c r="M41" s="57">
        <v>2640</v>
      </c>
      <c r="N41" s="57">
        <v>2250</v>
      </c>
      <c r="O41" s="57">
        <v>0</v>
      </c>
      <c r="P41" s="58">
        <v>0</v>
      </c>
    </row>
    <row r="42" spans="2:16" ht="57" thickBot="1" x14ac:dyDescent="0.3">
      <c r="B42" s="100"/>
      <c r="C42" s="11" t="s">
        <v>24</v>
      </c>
      <c r="D42" s="25" t="s">
        <v>8</v>
      </c>
      <c r="E42" s="39">
        <f t="shared" si="1"/>
        <v>0</v>
      </c>
      <c r="F42" s="27">
        <v>0</v>
      </c>
      <c r="G42" s="27">
        <v>0</v>
      </c>
      <c r="H42" s="27">
        <v>0</v>
      </c>
      <c r="I42" s="27">
        <v>0</v>
      </c>
      <c r="J42" s="27">
        <v>0</v>
      </c>
      <c r="K42" s="27">
        <v>0</v>
      </c>
      <c r="L42" s="27">
        <v>0</v>
      </c>
      <c r="M42" s="27">
        <v>0</v>
      </c>
      <c r="N42" s="27">
        <v>0</v>
      </c>
      <c r="O42" s="27">
        <v>0</v>
      </c>
      <c r="P42" s="40">
        <v>0</v>
      </c>
    </row>
    <row r="43" spans="2:16" ht="23.25" thickBot="1" x14ac:dyDescent="0.3">
      <c r="B43" s="100"/>
      <c r="C43" s="10"/>
      <c r="D43" s="25" t="s">
        <v>9</v>
      </c>
      <c r="E43" s="39">
        <f t="shared" si="1"/>
        <v>0</v>
      </c>
      <c r="F43" s="27">
        <v>0</v>
      </c>
      <c r="G43" s="27">
        <v>0</v>
      </c>
      <c r="H43" s="27">
        <v>0</v>
      </c>
      <c r="I43" s="27">
        <v>0</v>
      </c>
      <c r="J43" s="27">
        <v>0</v>
      </c>
      <c r="K43" s="27">
        <v>0</v>
      </c>
      <c r="L43" s="27">
        <v>0</v>
      </c>
      <c r="M43" s="27">
        <v>0</v>
      </c>
      <c r="N43" s="27">
        <v>0</v>
      </c>
      <c r="O43" s="27">
        <v>0</v>
      </c>
      <c r="P43" s="40">
        <v>0</v>
      </c>
    </row>
    <row r="44" spans="2:16" ht="34.5" thickBot="1" x14ac:dyDescent="0.3">
      <c r="B44" s="100"/>
      <c r="C44" s="10"/>
      <c r="D44" s="25" t="s">
        <v>10</v>
      </c>
      <c r="E44" s="39">
        <f t="shared" si="1"/>
        <v>14790</v>
      </c>
      <c r="F44" s="27">
        <v>1200</v>
      </c>
      <c r="G44" s="27">
        <v>1200</v>
      </c>
      <c r="H44" s="27">
        <v>1200</v>
      </c>
      <c r="I44" s="27">
        <v>1200</v>
      </c>
      <c r="J44" s="27">
        <v>1200</v>
      </c>
      <c r="K44" s="27">
        <v>1650</v>
      </c>
      <c r="L44" s="27">
        <v>2250</v>
      </c>
      <c r="M44" s="27">
        <v>2640</v>
      </c>
      <c r="N44" s="27">
        <v>2250</v>
      </c>
      <c r="O44" s="27">
        <v>0</v>
      </c>
      <c r="P44" s="40">
        <v>0</v>
      </c>
    </row>
    <row r="45" spans="2:16" ht="45.75" thickBot="1" x14ac:dyDescent="0.3">
      <c r="B45" s="103"/>
      <c r="C45" s="6"/>
      <c r="D45" s="25" t="s">
        <v>11</v>
      </c>
      <c r="E45" s="42">
        <f t="shared" si="1"/>
        <v>0</v>
      </c>
      <c r="F45" s="43">
        <v>0</v>
      </c>
      <c r="G45" s="43">
        <v>0</v>
      </c>
      <c r="H45" s="43">
        <v>0</v>
      </c>
      <c r="I45" s="43">
        <v>0</v>
      </c>
      <c r="J45" s="43">
        <v>0</v>
      </c>
      <c r="K45" s="43">
        <v>0</v>
      </c>
      <c r="L45" s="43">
        <v>0</v>
      </c>
      <c r="M45" s="43">
        <v>0</v>
      </c>
      <c r="N45" s="43">
        <v>0</v>
      </c>
      <c r="O45" s="43">
        <v>0</v>
      </c>
      <c r="P45" s="44">
        <v>0</v>
      </c>
    </row>
    <row r="46" spans="2:16" ht="15.75" customHeight="1" thickBot="1" x14ac:dyDescent="0.3">
      <c r="B46" s="99" t="s">
        <v>25</v>
      </c>
      <c r="C46" s="99" t="s">
        <v>26</v>
      </c>
      <c r="D46" s="22" t="s">
        <v>14</v>
      </c>
      <c r="E46" s="45">
        <f t="shared" si="1"/>
        <v>1080.7315999999998</v>
      </c>
      <c r="F46" s="46">
        <f t="shared" ref="F46:P46" si="11">SUM(F47:F50)</f>
        <v>0</v>
      </c>
      <c r="G46" s="46">
        <f t="shared" si="11"/>
        <v>15</v>
      </c>
      <c r="H46" s="46">
        <f t="shared" si="11"/>
        <v>41.133200000000002</v>
      </c>
      <c r="I46" s="46">
        <f t="shared" si="11"/>
        <v>161.3964</v>
      </c>
      <c r="J46" s="46">
        <f t="shared" si="11"/>
        <v>659.94399999999996</v>
      </c>
      <c r="K46" s="46">
        <f t="shared" si="11"/>
        <v>24.228000000000002</v>
      </c>
      <c r="L46" s="46">
        <f t="shared" si="11"/>
        <v>75.930000000000007</v>
      </c>
      <c r="M46" s="46">
        <f t="shared" si="11"/>
        <v>103.1</v>
      </c>
      <c r="N46" s="46">
        <f t="shared" si="11"/>
        <v>0</v>
      </c>
      <c r="O46" s="46">
        <f t="shared" si="11"/>
        <v>0</v>
      </c>
      <c r="P46" s="58">
        <f t="shared" si="11"/>
        <v>0</v>
      </c>
    </row>
    <row r="47" spans="2:16" ht="21.75" thickBot="1" x14ac:dyDescent="0.3">
      <c r="B47" s="100"/>
      <c r="C47" s="100"/>
      <c r="D47" s="22" t="s">
        <v>8</v>
      </c>
      <c r="E47" s="38">
        <f t="shared" si="1"/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26">
        <v>0</v>
      </c>
      <c r="M47" s="26">
        <v>0</v>
      </c>
      <c r="N47" s="26">
        <v>0</v>
      </c>
      <c r="O47" s="26">
        <v>0</v>
      </c>
      <c r="P47" s="40">
        <v>0</v>
      </c>
    </row>
    <row r="48" spans="2:16" ht="21.75" thickBot="1" x14ac:dyDescent="0.3">
      <c r="B48" s="100"/>
      <c r="C48" s="100"/>
      <c r="D48" s="22" t="s">
        <v>9</v>
      </c>
      <c r="E48" s="38">
        <f t="shared" si="1"/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26">
        <v>0</v>
      </c>
      <c r="O48" s="26">
        <v>0</v>
      </c>
      <c r="P48" s="40">
        <v>0</v>
      </c>
    </row>
    <row r="49" spans="2:16" ht="42.75" thickBot="1" x14ac:dyDescent="0.3">
      <c r="B49" s="100"/>
      <c r="C49" s="100"/>
      <c r="D49" s="22" t="s">
        <v>27</v>
      </c>
      <c r="E49" s="38">
        <f t="shared" si="1"/>
        <v>1080.7315999999998</v>
      </c>
      <c r="F49" s="26">
        <f>SUM(F55+F60+F65+F70)</f>
        <v>0</v>
      </c>
      <c r="G49" s="26">
        <f t="shared" ref="G49:O49" si="12">SUM(G55+G60+G65+G70)</f>
        <v>15</v>
      </c>
      <c r="H49" s="26">
        <f t="shared" si="12"/>
        <v>41.133200000000002</v>
      </c>
      <c r="I49" s="26">
        <f t="shared" si="12"/>
        <v>161.3964</v>
      </c>
      <c r="J49" s="26">
        <f t="shared" si="12"/>
        <v>659.94399999999996</v>
      </c>
      <c r="K49" s="26">
        <f t="shared" si="12"/>
        <v>24.228000000000002</v>
      </c>
      <c r="L49" s="26">
        <f t="shared" si="12"/>
        <v>75.930000000000007</v>
      </c>
      <c r="M49" s="26">
        <f t="shared" si="12"/>
        <v>103.1</v>
      </c>
      <c r="N49" s="26">
        <f t="shared" si="12"/>
        <v>0</v>
      </c>
      <c r="O49" s="26">
        <f t="shared" si="12"/>
        <v>0</v>
      </c>
      <c r="P49" s="40">
        <v>0</v>
      </c>
    </row>
    <row r="50" spans="2:16" ht="53.25" thickBot="1" x14ac:dyDescent="0.3">
      <c r="B50" s="100"/>
      <c r="C50" s="100"/>
      <c r="D50" s="20" t="s">
        <v>28</v>
      </c>
      <c r="E50" s="50">
        <f t="shared" si="1"/>
        <v>0</v>
      </c>
      <c r="F50" s="51">
        <v>0</v>
      </c>
      <c r="G50" s="51">
        <v>0</v>
      </c>
      <c r="H50" s="51">
        <v>0</v>
      </c>
      <c r="I50" s="51">
        <v>0</v>
      </c>
      <c r="J50" s="51">
        <v>0</v>
      </c>
      <c r="K50" s="51">
        <v>0</v>
      </c>
      <c r="L50" s="51">
        <v>0</v>
      </c>
      <c r="M50" s="51">
        <v>0</v>
      </c>
      <c r="N50" s="51">
        <v>0</v>
      </c>
      <c r="O50" s="51">
        <v>0</v>
      </c>
      <c r="P50" s="44">
        <v>0</v>
      </c>
    </row>
    <row r="51" spans="2:16" ht="54" customHeight="1" thickBot="1" x14ac:dyDescent="0.3">
      <c r="B51" s="100"/>
      <c r="C51" s="101" t="s">
        <v>38</v>
      </c>
      <c r="D51" s="95" t="s">
        <v>29</v>
      </c>
      <c r="E51" s="91">
        <f t="shared" si="1"/>
        <v>188.3184</v>
      </c>
      <c r="F51" s="97">
        <v>0</v>
      </c>
      <c r="G51" s="97">
        <v>0</v>
      </c>
      <c r="H51" s="97">
        <v>41.133200000000002</v>
      </c>
      <c r="I51" s="97">
        <v>8.9832000000000001</v>
      </c>
      <c r="J51" s="97">
        <v>9.9440000000000008</v>
      </c>
      <c r="K51" s="97">
        <v>24.228000000000002</v>
      </c>
      <c r="L51" s="97">
        <v>75.930000000000007</v>
      </c>
      <c r="M51" s="97">
        <v>28.1</v>
      </c>
      <c r="N51" s="97">
        <v>0</v>
      </c>
      <c r="O51" s="97">
        <v>0</v>
      </c>
      <c r="P51" s="58">
        <v>0</v>
      </c>
    </row>
    <row r="52" spans="2:16" ht="15" hidden="1" customHeight="1" x14ac:dyDescent="0.25">
      <c r="B52" s="100"/>
      <c r="C52" s="93"/>
      <c r="D52" s="96"/>
      <c r="E52" s="92">
        <f t="shared" si="1"/>
        <v>0</v>
      </c>
      <c r="F52" s="98"/>
      <c r="G52" s="98"/>
      <c r="H52" s="98"/>
      <c r="I52" s="98"/>
      <c r="J52" s="98"/>
      <c r="K52" s="98"/>
      <c r="L52" s="98"/>
      <c r="M52" s="98"/>
      <c r="N52" s="98"/>
      <c r="O52" s="98"/>
      <c r="P52" s="40">
        <v>0</v>
      </c>
    </row>
    <row r="53" spans="2:16" ht="23.25" thickBot="1" x14ac:dyDescent="0.3">
      <c r="B53" s="100"/>
      <c r="C53" s="93"/>
      <c r="D53" s="65" t="s">
        <v>8</v>
      </c>
      <c r="E53" s="39">
        <f t="shared" si="1"/>
        <v>0</v>
      </c>
      <c r="F53" s="27">
        <v>0</v>
      </c>
      <c r="G53" s="27">
        <v>0</v>
      </c>
      <c r="H53" s="27">
        <v>0</v>
      </c>
      <c r="I53" s="27">
        <v>0</v>
      </c>
      <c r="J53" s="27">
        <v>0</v>
      </c>
      <c r="K53" s="27">
        <v>0</v>
      </c>
      <c r="L53" s="27">
        <v>0</v>
      </c>
      <c r="M53" s="27">
        <v>0</v>
      </c>
      <c r="N53" s="27">
        <v>0</v>
      </c>
      <c r="O53" s="27">
        <v>0</v>
      </c>
      <c r="P53" s="40">
        <v>0</v>
      </c>
    </row>
    <row r="54" spans="2:16" ht="23.25" thickBot="1" x14ac:dyDescent="0.3">
      <c r="B54" s="100"/>
      <c r="C54" s="93"/>
      <c r="D54" s="65" t="s">
        <v>9</v>
      </c>
      <c r="E54" s="39">
        <f t="shared" si="1"/>
        <v>0</v>
      </c>
      <c r="F54" s="27">
        <v>0</v>
      </c>
      <c r="G54" s="27">
        <v>0</v>
      </c>
      <c r="H54" s="27">
        <v>0</v>
      </c>
      <c r="I54" s="27">
        <v>0</v>
      </c>
      <c r="J54" s="27">
        <v>0</v>
      </c>
      <c r="K54" s="27">
        <v>0</v>
      </c>
      <c r="L54" s="27">
        <v>0</v>
      </c>
      <c r="M54" s="27">
        <v>0</v>
      </c>
      <c r="N54" s="27">
        <v>0</v>
      </c>
      <c r="O54" s="27">
        <v>0</v>
      </c>
      <c r="P54" s="40">
        <v>0</v>
      </c>
    </row>
    <row r="55" spans="2:16" ht="34.5" thickBot="1" x14ac:dyDescent="0.3">
      <c r="B55" s="100"/>
      <c r="C55" s="93"/>
      <c r="D55" s="65" t="s">
        <v>10</v>
      </c>
      <c r="E55" s="39">
        <f t="shared" si="1"/>
        <v>188.3184</v>
      </c>
      <c r="F55" s="27">
        <v>0</v>
      </c>
      <c r="G55" s="27">
        <v>0</v>
      </c>
      <c r="H55" s="27">
        <v>41.133200000000002</v>
      </c>
      <c r="I55" s="27">
        <v>8.9832000000000001</v>
      </c>
      <c r="J55" s="27">
        <v>9.9440000000000008</v>
      </c>
      <c r="K55" s="27">
        <v>24.228000000000002</v>
      </c>
      <c r="L55" s="27">
        <v>75.930000000000007</v>
      </c>
      <c r="M55" s="27">
        <v>28.1</v>
      </c>
      <c r="N55" s="27">
        <v>0</v>
      </c>
      <c r="O55" s="27">
        <v>0</v>
      </c>
      <c r="P55" s="40">
        <v>0</v>
      </c>
    </row>
    <row r="56" spans="2:16" ht="45.75" thickBot="1" x14ac:dyDescent="0.3">
      <c r="B56" s="100"/>
      <c r="C56" s="94"/>
      <c r="D56" s="21" t="s">
        <v>11</v>
      </c>
      <c r="E56" s="42">
        <f t="shared" si="1"/>
        <v>0</v>
      </c>
      <c r="F56" s="43">
        <v>0</v>
      </c>
      <c r="G56" s="43">
        <v>0</v>
      </c>
      <c r="H56" s="43">
        <v>0</v>
      </c>
      <c r="I56" s="43">
        <v>0</v>
      </c>
      <c r="J56" s="43">
        <v>0</v>
      </c>
      <c r="K56" s="43">
        <v>0</v>
      </c>
      <c r="L56" s="43">
        <v>0</v>
      </c>
      <c r="M56" s="43">
        <v>0</v>
      </c>
      <c r="N56" s="43">
        <v>0</v>
      </c>
      <c r="O56" s="43">
        <v>0</v>
      </c>
      <c r="P56" s="44">
        <v>0</v>
      </c>
    </row>
    <row r="57" spans="2:16" ht="23.25" thickBot="1" x14ac:dyDescent="0.3">
      <c r="B57" s="100"/>
      <c r="C57" s="11" t="s">
        <v>30</v>
      </c>
      <c r="D57" s="25" t="s">
        <v>14</v>
      </c>
      <c r="E57" s="56">
        <f t="shared" si="1"/>
        <v>197.41320000000002</v>
      </c>
      <c r="F57" s="57">
        <v>0</v>
      </c>
      <c r="G57" s="57">
        <v>15</v>
      </c>
      <c r="H57" s="57">
        <v>0</v>
      </c>
      <c r="I57" s="57">
        <v>107.4132</v>
      </c>
      <c r="J57" s="57">
        <v>0</v>
      </c>
      <c r="K57" s="57">
        <v>0</v>
      </c>
      <c r="L57" s="57">
        <v>0</v>
      </c>
      <c r="M57" s="57">
        <v>75</v>
      </c>
      <c r="N57" s="57">
        <v>0</v>
      </c>
      <c r="O57" s="57">
        <v>0</v>
      </c>
      <c r="P57" s="58">
        <v>0</v>
      </c>
    </row>
    <row r="58" spans="2:16" ht="22.5" customHeight="1" thickBot="1" x14ac:dyDescent="0.3">
      <c r="B58" s="100"/>
      <c r="C58" s="83" t="s">
        <v>31</v>
      </c>
      <c r="D58" s="25" t="s">
        <v>8</v>
      </c>
      <c r="E58" s="39">
        <f t="shared" si="1"/>
        <v>0</v>
      </c>
      <c r="F58" s="27">
        <v>0</v>
      </c>
      <c r="G58" s="27">
        <v>0</v>
      </c>
      <c r="H58" s="27">
        <v>0</v>
      </c>
      <c r="I58" s="27">
        <v>0</v>
      </c>
      <c r="J58" s="27">
        <v>0</v>
      </c>
      <c r="K58" s="27">
        <v>0</v>
      </c>
      <c r="L58" s="27">
        <v>0</v>
      </c>
      <c r="M58" s="27">
        <v>0</v>
      </c>
      <c r="N58" s="27">
        <v>0</v>
      </c>
      <c r="O58" s="27">
        <v>0</v>
      </c>
      <c r="P58" s="40">
        <v>0</v>
      </c>
    </row>
    <row r="59" spans="2:16" ht="23.25" thickBot="1" x14ac:dyDescent="0.3">
      <c r="B59" s="100"/>
      <c r="C59" s="83"/>
      <c r="D59" s="25" t="s">
        <v>9</v>
      </c>
      <c r="E59" s="39">
        <f t="shared" si="1"/>
        <v>0</v>
      </c>
      <c r="F59" s="27">
        <v>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>
        <v>0</v>
      </c>
      <c r="M59" s="27">
        <v>0</v>
      </c>
      <c r="N59" s="27">
        <v>0</v>
      </c>
      <c r="O59" s="27">
        <v>0</v>
      </c>
      <c r="P59" s="40">
        <v>0</v>
      </c>
    </row>
    <row r="60" spans="2:16" ht="34.5" thickBot="1" x14ac:dyDescent="0.3">
      <c r="B60" s="100"/>
      <c r="C60" s="83"/>
      <c r="D60" s="25" t="s">
        <v>10</v>
      </c>
      <c r="E60" s="39">
        <f t="shared" si="1"/>
        <v>197.41320000000002</v>
      </c>
      <c r="F60" s="27">
        <v>0</v>
      </c>
      <c r="G60" s="27">
        <v>15</v>
      </c>
      <c r="H60" s="27">
        <v>0</v>
      </c>
      <c r="I60" s="27">
        <v>107.4132</v>
      </c>
      <c r="J60" s="27">
        <v>0</v>
      </c>
      <c r="K60" s="27">
        <v>0</v>
      </c>
      <c r="L60" s="27">
        <v>0</v>
      </c>
      <c r="M60" s="27">
        <v>75</v>
      </c>
      <c r="N60" s="27">
        <v>0</v>
      </c>
      <c r="O60" s="27">
        <v>0</v>
      </c>
      <c r="P60" s="40">
        <v>0</v>
      </c>
    </row>
    <row r="61" spans="2:16" ht="45.75" thickBot="1" x14ac:dyDescent="0.3">
      <c r="B61" s="100"/>
      <c r="C61" s="84"/>
      <c r="D61" s="24" t="s">
        <v>11</v>
      </c>
      <c r="E61" s="42">
        <f t="shared" si="1"/>
        <v>0</v>
      </c>
      <c r="F61" s="43">
        <v>0</v>
      </c>
      <c r="G61" s="43">
        <v>0</v>
      </c>
      <c r="H61" s="43">
        <v>0</v>
      </c>
      <c r="I61" s="43">
        <v>0</v>
      </c>
      <c r="J61" s="43">
        <v>0</v>
      </c>
      <c r="K61" s="43">
        <v>0</v>
      </c>
      <c r="L61" s="43">
        <v>0</v>
      </c>
      <c r="M61" s="43">
        <v>0</v>
      </c>
      <c r="N61" s="43">
        <v>0</v>
      </c>
      <c r="O61" s="43">
        <v>0</v>
      </c>
      <c r="P61" s="44">
        <v>0</v>
      </c>
    </row>
    <row r="62" spans="2:16" ht="23.25" thickBot="1" x14ac:dyDescent="0.3">
      <c r="B62" s="100"/>
      <c r="C62" s="24" t="s">
        <v>32</v>
      </c>
      <c r="D62" s="65" t="s">
        <v>14</v>
      </c>
      <c r="E62" s="56">
        <f t="shared" si="1"/>
        <v>45</v>
      </c>
      <c r="F62" s="57">
        <v>0</v>
      </c>
      <c r="G62" s="57">
        <v>0</v>
      </c>
      <c r="H62" s="57">
        <v>0</v>
      </c>
      <c r="I62" s="57">
        <v>45</v>
      </c>
      <c r="J62" s="57">
        <v>0</v>
      </c>
      <c r="K62" s="57">
        <v>0</v>
      </c>
      <c r="L62" s="57">
        <v>0</v>
      </c>
      <c r="M62" s="57">
        <v>0</v>
      </c>
      <c r="N62" s="57">
        <v>0</v>
      </c>
      <c r="O62" s="57">
        <v>0</v>
      </c>
      <c r="P62" s="58">
        <v>0</v>
      </c>
    </row>
    <row r="63" spans="2:16" ht="42" customHeight="1" thickBot="1" x14ac:dyDescent="0.3">
      <c r="B63" s="100"/>
      <c r="C63" s="93" t="s">
        <v>33</v>
      </c>
      <c r="D63" s="65" t="s">
        <v>8</v>
      </c>
      <c r="E63" s="39">
        <f t="shared" si="1"/>
        <v>0</v>
      </c>
      <c r="F63" s="27">
        <v>0</v>
      </c>
      <c r="G63" s="27">
        <v>0</v>
      </c>
      <c r="H63" s="27">
        <v>0</v>
      </c>
      <c r="I63" s="27">
        <v>0</v>
      </c>
      <c r="J63" s="27">
        <v>0</v>
      </c>
      <c r="K63" s="27">
        <v>0</v>
      </c>
      <c r="L63" s="27">
        <v>0</v>
      </c>
      <c r="M63" s="27">
        <v>0</v>
      </c>
      <c r="N63" s="27">
        <v>0</v>
      </c>
      <c r="O63" s="27">
        <v>0</v>
      </c>
      <c r="P63" s="40">
        <v>0</v>
      </c>
    </row>
    <row r="64" spans="2:16" ht="23.25" thickBot="1" x14ac:dyDescent="0.3">
      <c r="B64" s="100"/>
      <c r="C64" s="93"/>
      <c r="D64" s="65" t="s">
        <v>9</v>
      </c>
      <c r="E64" s="39">
        <f t="shared" si="1"/>
        <v>0</v>
      </c>
      <c r="F64" s="27">
        <v>0</v>
      </c>
      <c r="G64" s="27">
        <v>0</v>
      </c>
      <c r="H64" s="27">
        <v>0</v>
      </c>
      <c r="I64" s="27">
        <v>0</v>
      </c>
      <c r="J64" s="27">
        <v>0</v>
      </c>
      <c r="K64" s="27">
        <v>0</v>
      </c>
      <c r="L64" s="27">
        <v>0</v>
      </c>
      <c r="M64" s="27">
        <v>0</v>
      </c>
      <c r="N64" s="27">
        <v>0</v>
      </c>
      <c r="O64" s="27">
        <v>0</v>
      </c>
      <c r="P64" s="40">
        <v>0</v>
      </c>
    </row>
    <row r="65" spans="2:16" ht="34.5" thickBot="1" x14ac:dyDescent="0.3">
      <c r="B65" s="100"/>
      <c r="C65" s="93"/>
      <c r="D65" s="65" t="s">
        <v>10</v>
      </c>
      <c r="E65" s="39">
        <f t="shared" si="1"/>
        <v>45</v>
      </c>
      <c r="F65" s="27">
        <v>0</v>
      </c>
      <c r="G65" s="27">
        <v>0</v>
      </c>
      <c r="H65" s="27">
        <v>0</v>
      </c>
      <c r="I65" s="27">
        <v>45</v>
      </c>
      <c r="J65" s="27">
        <v>0</v>
      </c>
      <c r="K65" s="27">
        <v>0</v>
      </c>
      <c r="L65" s="27">
        <v>0</v>
      </c>
      <c r="M65" s="27">
        <v>0</v>
      </c>
      <c r="N65" s="27">
        <v>0</v>
      </c>
      <c r="O65" s="27">
        <v>0</v>
      </c>
      <c r="P65" s="40">
        <v>0</v>
      </c>
    </row>
    <row r="66" spans="2:16" ht="45.75" thickBot="1" x14ac:dyDescent="0.3">
      <c r="B66" s="103"/>
      <c r="C66" s="94"/>
      <c r="D66" s="65" t="s">
        <v>11</v>
      </c>
      <c r="E66" s="42">
        <f t="shared" si="1"/>
        <v>0</v>
      </c>
      <c r="F66" s="43">
        <v>0</v>
      </c>
      <c r="G66" s="43">
        <v>0</v>
      </c>
      <c r="H66" s="43">
        <v>0</v>
      </c>
      <c r="I66" s="43">
        <v>0</v>
      </c>
      <c r="J66" s="43">
        <v>0</v>
      </c>
      <c r="K66" s="43">
        <v>0</v>
      </c>
      <c r="L66" s="43">
        <v>0</v>
      </c>
      <c r="M66" s="43">
        <v>0</v>
      </c>
      <c r="N66" s="43">
        <v>0</v>
      </c>
      <c r="O66" s="43">
        <v>0</v>
      </c>
      <c r="P66" s="44">
        <v>0</v>
      </c>
    </row>
    <row r="67" spans="2:16" ht="23.25" thickBot="1" x14ac:dyDescent="0.3">
      <c r="B67" s="99"/>
      <c r="C67" s="11" t="s">
        <v>34</v>
      </c>
      <c r="D67" s="25" t="s">
        <v>14</v>
      </c>
      <c r="E67" s="56">
        <f t="shared" si="1"/>
        <v>650</v>
      </c>
      <c r="F67" s="57">
        <v>0</v>
      </c>
      <c r="G67" s="57">
        <v>0</v>
      </c>
      <c r="H67" s="57">
        <v>0</v>
      </c>
      <c r="I67" s="57">
        <v>0</v>
      </c>
      <c r="J67" s="57">
        <v>650</v>
      </c>
      <c r="K67" s="57">
        <v>0</v>
      </c>
      <c r="L67" s="57">
        <v>0</v>
      </c>
      <c r="M67" s="57">
        <v>0</v>
      </c>
      <c r="N67" s="57">
        <v>0</v>
      </c>
      <c r="O67" s="57">
        <v>0</v>
      </c>
      <c r="P67" s="58">
        <v>0</v>
      </c>
    </row>
    <row r="68" spans="2:16" ht="24.75" customHeight="1" thickBot="1" x14ac:dyDescent="0.3">
      <c r="B68" s="100"/>
      <c r="C68" s="83" t="s">
        <v>35</v>
      </c>
      <c r="D68" s="25" t="s">
        <v>8</v>
      </c>
      <c r="E68" s="39">
        <f t="shared" si="1"/>
        <v>0</v>
      </c>
      <c r="F68" s="27">
        <v>0</v>
      </c>
      <c r="G68" s="27">
        <v>0</v>
      </c>
      <c r="H68" s="27">
        <v>0</v>
      </c>
      <c r="I68" s="27">
        <v>0</v>
      </c>
      <c r="J68" s="27">
        <v>0</v>
      </c>
      <c r="K68" s="27">
        <v>0</v>
      </c>
      <c r="L68" s="27">
        <v>0</v>
      </c>
      <c r="M68" s="27">
        <v>0</v>
      </c>
      <c r="N68" s="27">
        <v>0</v>
      </c>
      <c r="O68" s="27">
        <v>0</v>
      </c>
      <c r="P68" s="40">
        <v>0</v>
      </c>
    </row>
    <row r="69" spans="2:16" ht="23.25" thickBot="1" x14ac:dyDescent="0.3">
      <c r="B69" s="100"/>
      <c r="C69" s="83"/>
      <c r="D69" s="25" t="s">
        <v>9</v>
      </c>
      <c r="E69" s="39">
        <f t="shared" si="1"/>
        <v>0</v>
      </c>
      <c r="F69" s="27">
        <v>0</v>
      </c>
      <c r="G69" s="27">
        <v>0</v>
      </c>
      <c r="H69" s="27">
        <v>0</v>
      </c>
      <c r="I69" s="27">
        <v>0</v>
      </c>
      <c r="J69" s="27">
        <v>0</v>
      </c>
      <c r="K69" s="27">
        <v>0</v>
      </c>
      <c r="L69" s="27">
        <v>0</v>
      </c>
      <c r="M69" s="27">
        <v>0</v>
      </c>
      <c r="N69" s="27">
        <v>0</v>
      </c>
      <c r="O69" s="27">
        <v>0</v>
      </c>
      <c r="P69" s="40">
        <v>0</v>
      </c>
    </row>
    <row r="70" spans="2:16" ht="34.5" thickBot="1" x14ac:dyDescent="0.3">
      <c r="B70" s="100"/>
      <c r="C70" s="83"/>
      <c r="D70" s="25" t="s">
        <v>10</v>
      </c>
      <c r="E70" s="39">
        <f t="shared" si="1"/>
        <v>650</v>
      </c>
      <c r="F70" s="27">
        <v>0</v>
      </c>
      <c r="G70" s="27">
        <v>0</v>
      </c>
      <c r="H70" s="27">
        <v>0</v>
      </c>
      <c r="I70" s="27">
        <v>0</v>
      </c>
      <c r="J70" s="27">
        <v>650</v>
      </c>
      <c r="K70" s="27">
        <v>0</v>
      </c>
      <c r="L70" s="27">
        <v>0</v>
      </c>
      <c r="M70" s="27">
        <v>0</v>
      </c>
      <c r="N70" s="27">
        <v>0</v>
      </c>
      <c r="O70" s="27">
        <v>0</v>
      </c>
      <c r="P70" s="40">
        <v>0</v>
      </c>
    </row>
    <row r="71" spans="2:16" ht="45.75" thickBot="1" x14ac:dyDescent="0.3">
      <c r="B71" s="103"/>
      <c r="C71" s="84"/>
      <c r="D71" s="25" t="s">
        <v>11</v>
      </c>
      <c r="E71" s="42">
        <f t="shared" si="1"/>
        <v>0</v>
      </c>
      <c r="F71" s="43">
        <v>0</v>
      </c>
      <c r="G71" s="43">
        <v>0</v>
      </c>
      <c r="H71" s="43">
        <v>0</v>
      </c>
      <c r="I71" s="43">
        <v>0</v>
      </c>
      <c r="J71" s="43">
        <v>0</v>
      </c>
      <c r="K71" s="43">
        <v>0</v>
      </c>
      <c r="L71" s="43">
        <v>0</v>
      </c>
      <c r="M71" s="43">
        <v>0</v>
      </c>
      <c r="N71" s="43">
        <v>0</v>
      </c>
      <c r="O71" s="43">
        <v>0</v>
      </c>
      <c r="P71" s="44">
        <v>0</v>
      </c>
    </row>
  </sheetData>
  <mergeCells count="45">
    <mergeCell ref="B10:B14"/>
    <mergeCell ref="C10:C14"/>
    <mergeCell ref="B15:B19"/>
    <mergeCell ref="C15:C19"/>
    <mergeCell ref="J33:J34"/>
    <mergeCell ref="B46:B66"/>
    <mergeCell ref="N33:N34"/>
    <mergeCell ref="B20:B29"/>
    <mergeCell ref="C20:C24"/>
    <mergeCell ref="B30:B35"/>
    <mergeCell ref="D33:D34"/>
    <mergeCell ref="F33:F34"/>
    <mergeCell ref="G33:G34"/>
    <mergeCell ref="L33:L34"/>
    <mergeCell ref="B67:B71"/>
    <mergeCell ref="A5:O5"/>
    <mergeCell ref="D7:D9"/>
    <mergeCell ref="C7:C9"/>
    <mergeCell ref="B7:B9"/>
    <mergeCell ref="M33:M34"/>
    <mergeCell ref="J51:J52"/>
    <mergeCell ref="K51:K52"/>
    <mergeCell ref="L51:L52"/>
    <mergeCell ref="M51:M52"/>
    <mergeCell ref="N51:N52"/>
    <mergeCell ref="O51:O52"/>
    <mergeCell ref="O33:O34"/>
    <mergeCell ref="B36:B45"/>
    <mergeCell ref="C36:C40"/>
    <mergeCell ref="P33:P34"/>
    <mergeCell ref="C68:C71"/>
    <mergeCell ref="E7:P8"/>
    <mergeCell ref="E51:E52"/>
    <mergeCell ref="C58:C61"/>
    <mergeCell ref="C63:C66"/>
    <mergeCell ref="D51:D52"/>
    <mergeCell ref="F51:F52"/>
    <mergeCell ref="C46:C50"/>
    <mergeCell ref="C51:C56"/>
    <mergeCell ref="G51:G52"/>
    <mergeCell ref="H51:H52"/>
    <mergeCell ref="I51:I52"/>
    <mergeCell ref="H33:H34"/>
    <mergeCell ref="I33:I34"/>
    <mergeCell ref="K33:K34"/>
  </mergeCells>
  <pageMargins left="0.7" right="0.7" top="0.75" bottom="0.75" header="0.3" footer="0.3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P68"/>
  <sheetViews>
    <sheetView workbookViewId="0">
      <selection activeCell="S15" sqref="S15"/>
    </sheetView>
  </sheetViews>
  <sheetFormatPr defaultRowHeight="15" x14ac:dyDescent="0.25"/>
  <cols>
    <col min="1" max="1" width="3" customWidth="1"/>
    <col min="2" max="2" width="15.5703125" customWidth="1"/>
    <col min="3" max="3" width="11.7109375" customWidth="1"/>
    <col min="4" max="4" width="10" bestFit="1" customWidth="1"/>
    <col min="9" max="9" width="9.7109375" customWidth="1"/>
    <col min="11" max="11" width="9.7109375" bestFit="1" customWidth="1"/>
    <col min="12" max="12" width="11" customWidth="1"/>
    <col min="13" max="13" width="9.140625" customWidth="1"/>
    <col min="14" max="14" width="1.7109375" hidden="1" customWidth="1"/>
  </cols>
  <sheetData>
    <row r="2" spans="1:16" x14ac:dyDescent="0.25">
      <c r="N2" s="1" t="s">
        <v>39</v>
      </c>
    </row>
    <row r="3" spans="1:16" x14ac:dyDescent="0.25">
      <c r="B3" s="2"/>
      <c r="M3" t="s">
        <v>96</v>
      </c>
    </row>
    <row r="4" spans="1:16" x14ac:dyDescent="0.25">
      <c r="A4" s="113" t="s">
        <v>40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23"/>
    </row>
    <row r="5" spans="1:16" ht="15.75" thickBot="1" x14ac:dyDescent="0.3">
      <c r="B5" s="2"/>
    </row>
    <row r="6" spans="1:16" ht="42.75" customHeight="1" x14ac:dyDescent="0.25">
      <c r="B6" s="99" t="s">
        <v>2</v>
      </c>
      <c r="C6" s="99" t="s">
        <v>3</v>
      </c>
      <c r="D6" s="85" t="s">
        <v>4</v>
      </c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7"/>
    </row>
    <row r="7" spans="1:16" ht="4.5" customHeight="1" thickBot="1" x14ac:dyDescent="0.3">
      <c r="B7" s="100"/>
      <c r="C7" s="100"/>
      <c r="D7" s="88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90"/>
    </row>
    <row r="8" spans="1:16" ht="21.75" thickBot="1" x14ac:dyDescent="0.3">
      <c r="B8" s="103"/>
      <c r="C8" s="103"/>
      <c r="D8" s="49" t="s">
        <v>37</v>
      </c>
      <c r="E8" s="19">
        <v>2015</v>
      </c>
      <c r="F8" s="19">
        <v>2016</v>
      </c>
      <c r="G8" s="19">
        <v>2017</v>
      </c>
      <c r="H8" s="19">
        <v>2018</v>
      </c>
      <c r="I8" s="19">
        <v>2019</v>
      </c>
      <c r="J8" s="19">
        <v>2020</v>
      </c>
      <c r="K8" s="19">
        <v>2021</v>
      </c>
      <c r="L8" s="19">
        <v>2022</v>
      </c>
      <c r="M8" s="85">
        <v>2023</v>
      </c>
      <c r="N8" s="87"/>
      <c r="O8" s="17">
        <v>2024</v>
      </c>
      <c r="P8" s="17">
        <v>2025</v>
      </c>
    </row>
    <row r="9" spans="1:16" ht="23.25" customHeight="1" thickBot="1" x14ac:dyDescent="0.3">
      <c r="B9" s="99" t="s">
        <v>54</v>
      </c>
      <c r="C9" s="22" t="s">
        <v>14</v>
      </c>
      <c r="D9" s="45">
        <f>SUM(E9:P9)</f>
        <v>66522.639590000006</v>
      </c>
      <c r="E9" s="46">
        <f>SUM(E10:E13)</f>
        <v>0</v>
      </c>
      <c r="F9" s="46">
        <f t="shared" ref="F9:O9" si="0">SUM(F10:F13)</f>
        <v>40</v>
      </c>
      <c r="G9" s="46">
        <f t="shared" si="0"/>
        <v>0</v>
      </c>
      <c r="H9" s="46">
        <f t="shared" si="0"/>
        <v>6241</v>
      </c>
      <c r="I9" s="46">
        <f t="shared" si="0"/>
        <v>9433.5545099999999</v>
      </c>
      <c r="J9" s="46">
        <f t="shared" si="0"/>
        <v>8166.2326999999996</v>
      </c>
      <c r="K9" s="46">
        <f t="shared" si="0"/>
        <v>17610.749400000001</v>
      </c>
      <c r="L9" s="46">
        <f t="shared" si="0"/>
        <v>12650.142980000001</v>
      </c>
      <c r="M9" s="111">
        <f t="shared" si="0"/>
        <v>4460.32</v>
      </c>
      <c r="N9" s="111">
        <f t="shared" si="0"/>
        <v>0</v>
      </c>
      <c r="O9" s="46">
        <f t="shared" si="0"/>
        <v>3960.32</v>
      </c>
      <c r="P9" s="36">
        <f>SUM(P10:P13)</f>
        <v>3960.32</v>
      </c>
    </row>
    <row r="10" spans="1:16" ht="42.75" customHeight="1" thickBot="1" x14ac:dyDescent="0.3">
      <c r="B10" s="100"/>
      <c r="C10" s="22" t="s">
        <v>8</v>
      </c>
      <c r="D10" s="38">
        <f t="shared" ref="D10:D68" si="1">SUM(E10:P10)</f>
        <v>0</v>
      </c>
      <c r="E10" s="26">
        <f>SUM(E15+E20+E25+E30+E60+E65)</f>
        <v>0</v>
      </c>
      <c r="F10" s="26">
        <f t="shared" ref="F10:P10" si="2">SUM(F15+F20+F25+F30+F60+F65)</f>
        <v>0</v>
      </c>
      <c r="G10" s="26">
        <f t="shared" si="2"/>
        <v>0</v>
      </c>
      <c r="H10" s="26">
        <f t="shared" si="2"/>
        <v>0</v>
      </c>
      <c r="I10" s="26">
        <f t="shared" si="2"/>
        <v>0</v>
      </c>
      <c r="J10" s="26">
        <f t="shared" si="2"/>
        <v>0</v>
      </c>
      <c r="K10" s="26">
        <f t="shared" si="2"/>
        <v>0</v>
      </c>
      <c r="L10" s="26">
        <f t="shared" si="2"/>
        <v>0</v>
      </c>
      <c r="M10" s="102">
        <f t="shared" si="2"/>
        <v>0</v>
      </c>
      <c r="N10" s="102">
        <f t="shared" si="2"/>
        <v>0</v>
      </c>
      <c r="O10" s="26">
        <f t="shared" si="2"/>
        <v>0</v>
      </c>
      <c r="P10" s="37">
        <f t="shared" si="2"/>
        <v>0</v>
      </c>
    </row>
    <row r="11" spans="1:16" ht="21.75" thickBot="1" x14ac:dyDescent="0.3">
      <c r="B11" s="100"/>
      <c r="C11" s="22" t="s">
        <v>9</v>
      </c>
      <c r="D11" s="38">
        <f t="shared" si="1"/>
        <v>0</v>
      </c>
      <c r="E11" s="26">
        <f>SUM(E16+E21+E26+E31+E61+E66)</f>
        <v>0</v>
      </c>
      <c r="F11" s="26">
        <f t="shared" ref="F11:O11" si="3">SUM(F16+F21+F26+F31+F61+F66)</f>
        <v>0</v>
      </c>
      <c r="G11" s="26">
        <f t="shared" si="3"/>
        <v>0</v>
      </c>
      <c r="H11" s="26">
        <f t="shared" si="3"/>
        <v>0</v>
      </c>
      <c r="I11" s="26">
        <f t="shared" si="3"/>
        <v>0</v>
      </c>
      <c r="J11" s="26">
        <f t="shared" si="3"/>
        <v>0</v>
      </c>
      <c r="K11" s="26">
        <f t="shared" si="3"/>
        <v>0</v>
      </c>
      <c r="L11" s="26">
        <f t="shared" si="3"/>
        <v>0</v>
      </c>
      <c r="M11" s="102">
        <f t="shared" si="3"/>
        <v>0</v>
      </c>
      <c r="N11" s="102">
        <f t="shared" si="3"/>
        <v>0</v>
      </c>
      <c r="O11" s="26">
        <f t="shared" si="3"/>
        <v>0</v>
      </c>
      <c r="P11" s="37">
        <f>SUM(P16+P21+P26+P31+P61+P66)</f>
        <v>0</v>
      </c>
    </row>
    <row r="12" spans="1:16" ht="32.25" thickBot="1" x14ac:dyDescent="0.3">
      <c r="B12" s="100"/>
      <c r="C12" s="22" t="s">
        <v>10</v>
      </c>
      <c r="D12" s="38">
        <f t="shared" si="1"/>
        <v>63022.639589999999</v>
      </c>
      <c r="E12" s="26">
        <f>SUM(E17+E22+E27+E32+E62+E67)</f>
        <v>0</v>
      </c>
      <c r="F12" s="26">
        <f t="shared" ref="F12:P12" si="4">SUM(F17+F22+F27+F32+F62+F67)</f>
        <v>40</v>
      </c>
      <c r="G12" s="26">
        <f t="shared" si="4"/>
        <v>0</v>
      </c>
      <c r="H12" s="26">
        <f t="shared" si="4"/>
        <v>3241</v>
      </c>
      <c r="I12" s="26">
        <f t="shared" si="4"/>
        <v>9433.5545099999999</v>
      </c>
      <c r="J12" s="26">
        <f t="shared" si="4"/>
        <v>7666.2326999999996</v>
      </c>
      <c r="K12" s="26">
        <f t="shared" si="4"/>
        <v>17610.749400000001</v>
      </c>
      <c r="L12" s="26">
        <f t="shared" si="4"/>
        <v>12650.142980000001</v>
      </c>
      <c r="M12" s="102">
        <f t="shared" si="4"/>
        <v>4460.32</v>
      </c>
      <c r="N12" s="102">
        <f t="shared" si="4"/>
        <v>0</v>
      </c>
      <c r="O12" s="26">
        <f t="shared" si="4"/>
        <v>3960.32</v>
      </c>
      <c r="P12" s="37">
        <f t="shared" si="4"/>
        <v>3960.32</v>
      </c>
    </row>
    <row r="13" spans="1:16" ht="60" customHeight="1" thickBot="1" x14ac:dyDescent="0.3">
      <c r="B13" s="103"/>
      <c r="C13" s="22" t="s">
        <v>11</v>
      </c>
      <c r="D13" s="52">
        <f t="shared" si="1"/>
        <v>3500</v>
      </c>
      <c r="E13" s="53">
        <f>SUM(E18+E23+E28+E33+E63+E68)</f>
        <v>0</v>
      </c>
      <c r="F13" s="53">
        <f t="shared" ref="F13:O13" si="5">SUM(F18+F23+F28+F33+F63+F68)</f>
        <v>0</v>
      </c>
      <c r="G13" s="53">
        <f t="shared" si="5"/>
        <v>0</v>
      </c>
      <c r="H13" s="53">
        <f t="shared" si="5"/>
        <v>3000</v>
      </c>
      <c r="I13" s="53">
        <f t="shared" si="5"/>
        <v>0</v>
      </c>
      <c r="J13" s="53">
        <f t="shared" si="5"/>
        <v>500</v>
      </c>
      <c r="K13" s="53">
        <f t="shared" si="5"/>
        <v>0</v>
      </c>
      <c r="L13" s="53">
        <f t="shared" si="5"/>
        <v>0</v>
      </c>
      <c r="M13" s="112">
        <f t="shared" si="5"/>
        <v>0</v>
      </c>
      <c r="N13" s="112">
        <f t="shared" si="5"/>
        <v>0</v>
      </c>
      <c r="O13" s="53">
        <f t="shared" si="5"/>
        <v>0</v>
      </c>
      <c r="P13" s="55">
        <v>0</v>
      </c>
    </row>
    <row r="14" spans="1:16" ht="21" customHeight="1" thickBot="1" x14ac:dyDescent="0.3">
      <c r="B14" s="107" t="s">
        <v>55</v>
      </c>
      <c r="C14" s="25" t="s">
        <v>14</v>
      </c>
      <c r="D14" s="56">
        <f t="shared" si="1"/>
        <v>20223.762279999999</v>
      </c>
      <c r="E14" s="57">
        <f>SUM(E15:E18)</f>
        <v>0</v>
      </c>
      <c r="F14" s="57">
        <f t="shared" ref="F14:P14" si="6">SUM(F15:F18)</f>
        <v>40</v>
      </c>
      <c r="G14" s="57">
        <f t="shared" si="6"/>
        <v>0</v>
      </c>
      <c r="H14" s="57">
        <f t="shared" si="6"/>
        <v>100</v>
      </c>
      <c r="I14" s="57">
        <f t="shared" si="6"/>
        <v>756</v>
      </c>
      <c r="J14" s="57">
        <f t="shared" si="6"/>
        <v>1680</v>
      </c>
      <c r="K14" s="57">
        <f t="shared" si="6"/>
        <v>1700</v>
      </c>
      <c r="L14" s="57">
        <f t="shared" si="6"/>
        <v>3566.8022799999999</v>
      </c>
      <c r="M14" s="97">
        <f t="shared" si="6"/>
        <v>4460.32</v>
      </c>
      <c r="N14" s="97">
        <f t="shared" si="6"/>
        <v>0</v>
      </c>
      <c r="O14" s="57">
        <f t="shared" si="6"/>
        <v>3960.32</v>
      </c>
      <c r="P14" s="58">
        <f t="shared" si="6"/>
        <v>3960.32</v>
      </c>
    </row>
    <row r="15" spans="1:16" ht="36" customHeight="1" thickBot="1" x14ac:dyDescent="0.3">
      <c r="B15" s="108"/>
      <c r="C15" s="25" t="s">
        <v>8</v>
      </c>
      <c r="D15" s="39">
        <f t="shared" si="1"/>
        <v>0</v>
      </c>
      <c r="E15" s="27">
        <v>0</v>
      </c>
      <c r="F15" s="27">
        <v>0</v>
      </c>
      <c r="G15" s="27">
        <v>0</v>
      </c>
      <c r="H15" s="27">
        <v>0</v>
      </c>
      <c r="I15" s="27">
        <v>0</v>
      </c>
      <c r="J15" s="27">
        <v>0</v>
      </c>
      <c r="K15" s="27">
        <v>0</v>
      </c>
      <c r="L15" s="27">
        <v>0</v>
      </c>
      <c r="M15" s="98">
        <v>0</v>
      </c>
      <c r="N15" s="98"/>
      <c r="O15" s="27">
        <v>0</v>
      </c>
      <c r="P15" s="40">
        <v>0</v>
      </c>
    </row>
    <row r="16" spans="1:16" ht="23.25" thickBot="1" x14ac:dyDescent="0.3">
      <c r="B16" s="108"/>
      <c r="C16" s="25" t="s">
        <v>9</v>
      </c>
      <c r="D16" s="39">
        <f t="shared" si="1"/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27">
        <v>0</v>
      </c>
      <c r="M16" s="98">
        <v>0</v>
      </c>
      <c r="N16" s="98"/>
      <c r="O16" s="27">
        <v>0</v>
      </c>
      <c r="P16" s="40">
        <v>0</v>
      </c>
    </row>
    <row r="17" spans="2:16" ht="39.75" customHeight="1" thickBot="1" x14ac:dyDescent="0.3">
      <c r="B17" s="108"/>
      <c r="C17" s="25" t="s">
        <v>10</v>
      </c>
      <c r="D17" s="39">
        <f t="shared" si="1"/>
        <v>20223.762279999999</v>
      </c>
      <c r="E17" s="27">
        <v>0</v>
      </c>
      <c r="F17" s="27">
        <v>40</v>
      </c>
      <c r="G17" s="27">
        <v>0</v>
      </c>
      <c r="H17" s="27">
        <v>100</v>
      </c>
      <c r="I17" s="27">
        <v>756</v>
      </c>
      <c r="J17" s="27">
        <v>1680</v>
      </c>
      <c r="K17" s="27">
        <v>1700</v>
      </c>
      <c r="L17" s="27">
        <v>3566.8022799999999</v>
      </c>
      <c r="M17" s="98">
        <v>4460.32</v>
      </c>
      <c r="N17" s="98"/>
      <c r="O17" s="27">
        <v>3960.32</v>
      </c>
      <c r="P17" s="40">
        <v>3960.32</v>
      </c>
    </row>
    <row r="18" spans="2:16" ht="44.25" customHeight="1" thickBot="1" x14ac:dyDescent="0.3">
      <c r="B18" s="109"/>
      <c r="C18" s="25" t="s">
        <v>11</v>
      </c>
      <c r="D18" s="59">
        <f t="shared" si="1"/>
        <v>0</v>
      </c>
      <c r="E18" s="60">
        <v>0</v>
      </c>
      <c r="F18" s="60">
        <v>0</v>
      </c>
      <c r="G18" s="60">
        <v>0</v>
      </c>
      <c r="H18" s="60">
        <v>0</v>
      </c>
      <c r="I18" s="60">
        <v>0</v>
      </c>
      <c r="J18" s="60">
        <v>0</v>
      </c>
      <c r="K18" s="60">
        <v>0</v>
      </c>
      <c r="L18" s="53">
        <v>0</v>
      </c>
      <c r="M18" s="112">
        <v>0</v>
      </c>
      <c r="N18" s="112"/>
      <c r="O18" s="53">
        <v>0</v>
      </c>
      <c r="P18" s="55">
        <v>0</v>
      </c>
    </row>
    <row r="19" spans="2:16" ht="20.25" customHeight="1" thickBot="1" x14ac:dyDescent="0.3">
      <c r="B19" s="107" t="s">
        <v>56</v>
      </c>
      <c r="C19" s="25" t="s">
        <v>14</v>
      </c>
      <c r="D19" s="56">
        <f t="shared" si="1"/>
        <v>341</v>
      </c>
      <c r="E19" s="57">
        <f>SUM(E20:E23)</f>
        <v>0</v>
      </c>
      <c r="F19" s="57">
        <f t="shared" ref="F19:P19" si="7">SUM(F20:F23)</f>
        <v>0</v>
      </c>
      <c r="G19" s="57">
        <f t="shared" si="7"/>
        <v>0</v>
      </c>
      <c r="H19" s="57">
        <f t="shared" si="7"/>
        <v>141</v>
      </c>
      <c r="I19" s="57">
        <f t="shared" si="7"/>
        <v>200</v>
      </c>
      <c r="J19" s="57">
        <f t="shared" si="7"/>
        <v>0</v>
      </c>
      <c r="K19" s="57">
        <f t="shared" si="7"/>
        <v>0</v>
      </c>
      <c r="L19" s="46">
        <f t="shared" si="7"/>
        <v>0</v>
      </c>
      <c r="M19" s="46">
        <f t="shared" si="7"/>
        <v>0</v>
      </c>
      <c r="N19" s="111">
        <f t="shared" si="7"/>
        <v>0</v>
      </c>
      <c r="O19" s="111">
        <f t="shared" si="7"/>
        <v>0</v>
      </c>
      <c r="P19" s="36">
        <f t="shared" si="7"/>
        <v>0</v>
      </c>
    </row>
    <row r="20" spans="2:16" ht="23.25" thickBot="1" x14ac:dyDescent="0.3">
      <c r="B20" s="108"/>
      <c r="C20" s="25" t="s">
        <v>8</v>
      </c>
      <c r="D20" s="39">
        <f t="shared" si="1"/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6">
        <v>0</v>
      </c>
      <c r="M20" s="26">
        <v>0</v>
      </c>
      <c r="N20" s="102">
        <v>0</v>
      </c>
      <c r="O20" s="102"/>
      <c r="P20" s="37">
        <v>0</v>
      </c>
    </row>
    <row r="21" spans="2:16" ht="23.25" thickBot="1" x14ac:dyDescent="0.3">
      <c r="B21" s="108"/>
      <c r="C21" s="25" t="s">
        <v>9</v>
      </c>
      <c r="D21" s="39">
        <f t="shared" si="1"/>
        <v>0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6">
        <v>0</v>
      </c>
      <c r="M21" s="26">
        <v>0</v>
      </c>
      <c r="N21" s="102">
        <v>0</v>
      </c>
      <c r="O21" s="102"/>
      <c r="P21" s="37">
        <v>0</v>
      </c>
    </row>
    <row r="22" spans="2:16" ht="38.25" customHeight="1" thickBot="1" x14ac:dyDescent="0.3">
      <c r="B22" s="108"/>
      <c r="C22" s="25" t="s">
        <v>10</v>
      </c>
      <c r="D22" s="39">
        <f t="shared" si="1"/>
        <v>341</v>
      </c>
      <c r="E22" s="27">
        <v>0</v>
      </c>
      <c r="F22" s="27">
        <v>0</v>
      </c>
      <c r="G22" s="27">
        <v>0</v>
      </c>
      <c r="H22" s="27">
        <v>141</v>
      </c>
      <c r="I22" s="27">
        <v>200</v>
      </c>
      <c r="J22" s="27">
        <v>0</v>
      </c>
      <c r="K22" s="27">
        <v>0</v>
      </c>
      <c r="L22" s="26">
        <v>0</v>
      </c>
      <c r="M22" s="26">
        <v>0</v>
      </c>
      <c r="N22" s="102">
        <v>0</v>
      </c>
      <c r="O22" s="102"/>
      <c r="P22" s="37">
        <v>0</v>
      </c>
    </row>
    <row r="23" spans="2:16" ht="50.25" customHeight="1" thickBot="1" x14ac:dyDescent="0.3">
      <c r="B23" s="109"/>
      <c r="C23" s="25" t="s">
        <v>11</v>
      </c>
      <c r="D23" s="59">
        <f t="shared" si="1"/>
        <v>0</v>
      </c>
      <c r="E23" s="60">
        <v>0</v>
      </c>
      <c r="F23" s="60">
        <v>0</v>
      </c>
      <c r="G23" s="60">
        <v>0</v>
      </c>
      <c r="H23" s="60">
        <v>0</v>
      </c>
      <c r="I23" s="60">
        <v>0</v>
      </c>
      <c r="J23" s="60">
        <v>0</v>
      </c>
      <c r="K23" s="60">
        <v>0</v>
      </c>
      <c r="L23" s="53">
        <v>0</v>
      </c>
      <c r="M23" s="53">
        <v>0</v>
      </c>
      <c r="N23" s="112">
        <v>0</v>
      </c>
      <c r="O23" s="112"/>
      <c r="P23" s="55">
        <v>0</v>
      </c>
    </row>
    <row r="24" spans="2:16" ht="21.75" customHeight="1" thickBot="1" x14ac:dyDescent="0.3">
      <c r="B24" s="107" t="s">
        <v>57</v>
      </c>
      <c r="C24" s="25" t="s">
        <v>14</v>
      </c>
      <c r="D24" s="56">
        <f t="shared" si="1"/>
        <v>45957.877309999996</v>
      </c>
      <c r="E24" s="57">
        <f>SUM(E25:E28)</f>
        <v>0</v>
      </c>
      <c r="F24" s="57">
        <f t="shared" ref="F24:P24" si="8">SUM(F25:F28)</f>
        <v>0</v>
      </c>
      <c r="G24" s="57">
        <f t="shared" si="8"/>
        <v>0</v>
      </c>
      <c r="H24" s="57">
        <f t="shared" si="8"/>
        <v>6000</v>
      </c>
      <c r="I24" s="57">
        <f>SUM(I25:I28)</f>
        <v>8477.5545099999999</v>
      </c>
      <c r="J24" s="57">
        <f t="shared" si="8"/>
        <v>6486.2326999999996</v>
      </c>
      <c r="K24" s="61">
        <f t="shared" si="8"/>
        <v>15910.749400000001</v>
      </c>
      <c r="L24" s="46">
        <f t="shared" si="8"/>
        <v>9083.3407000000007</v>
      </c>
      <c r="M24" s="46">
        <f t="shared" si="8"/>
        <v>0</v>
      </c>
      <c r="N24" s="111">
        <f t="shared" si="8"/>
        <v>0</v>
      </c>
      <c r="O24" s="111">
        <f t="shared" si="8"/>
        <v>0</v>
      </c>
      <c r="P24" s="36">
        <f t="shared" si="8"/>
        <v>0</v>
      </c>
    </row>
    <row r="25" spans="2:16" ht="23.25" thickBot="1" x14ac:dyDescent="0.3">
      <c r="B25" s="108"/>
      <c r="C25" s="25" t="s">
        <v>8</v>
      </c>
      <c r="D25" s="39">
        <f t="shared" si="1"/>
        <v>0</v>
      </c>
      <c r="E25" s="27">
        <f>SUM(E35+E40+E45+E50+E55)</f>
        <v>0</v>
      </c>
      <c r="F25" s="27">
        <f t="shared" ref="F25:O25" si="9">SUM(F35+F40+F45+F50+F55)</f>
        <v>0</v>
      </c>
      <c r="G25" s="27">
        <f t="shared" si="9"/>
        <v>0</v>
      </c>
      <c r="H25" s="27">
        <f t="shared" si="9"/>
        <v>0</v>
      </c>
      <c r="I25" s="27">
        <f t="shared" si="9"/>
        <v>0</v>
      </c>
      <c r="J25" s="27">
        <f t="shared" si="9"/>
        <v>0</v>
      </c>
      <c r="K25" s="27">
        <f t="shared" si="9"/>
        <v>0</v>
      </c>
      <c r="L25" s="26">
        <f t="shared" si="9"/>
        <v>0</v>
      </c>
      <c r="M25" s="26">
        <f t="shared" si="9"/>
        <v>0</v>
      </c>
      <c r="N25" s="102">
        <f t="shared" si="9"/>
        <v>0</v>
      </c>
      <c r="O25" s="102">
        <f t="shared" si="9"/>
        <v>0</v>
      </c>
      <c r="P25" s="37">
        <v>0</v>
      </c>
    </row>
    <row r="26" spans="2:16" ht="23.25" thickBot="1" x14ac:dyDescent="0.3">
      <c r="B26" s="108"/>
      <c r="C26" s="25" t="s">
        <v>9</v>
      </c>
      <c r="D26" s="39">
        <f t="shared" si="1"/>
        <v>0</v>
      </c>
      <c r="E26" s="27">
        <f>SUM(E36+E41+E46+E51+E56)</f>
        <v>0</v>
      </c>
      <c r="F26" s="27">
        <f t="shared" ref="F26:O26" si="10">SUM(F36+F41+F46+F51+F56)</f>
        <v>0</v>
      </c>
      <c r="G26" s="27">
        <f t="shared" si="10"/>
        <v>0</v>
      </c>
      <c r="H26" s="27">
        <f t="shared" si="10"/>
        <v>0</v>
      </c>
      <c r="I26" s="27">
        <f t="shared" si="10"/>
        <v>0</v>
      </c>
      <c r="J26" s="27">
        <f t="shared" si="10"/>
        <v>0</v>
      </c>
      <c r="K26" s="27">
        <f t="shared" si="10"/>
        <v>0</v>
      </c>
      <c r="L26" s="26">
        <f t="shared" si="10"/>
        <v>0</v>
      </c>
      <c r="M26" s="26">
        <f t="shared" si="10"/>
        <v>0</v>
      </c>
      <c r="N26" s="102">
        <f t="shared" si="10"/>
        <v>0</v>
      </c>
      <c r="O26" s="102">
        <f t="shared" si="10"/>
        <v>0</v>
      </c>
      <c r="P26" s="37">
        <v>0</v>
      </c>
    </row>
    <row r="27" spans="2:16" ht="34.5" thickBot="1" x14ac:dyDescent="0.3">
      <c r="B27" s="108"/>
      <c r="C27" s="25" t="s">
        <v>10</v>
      </c>
      <c r="D27" s="39">
        <f t="shared" si="1"/>
        <v>42457.877309999996</v>
      </c>
      <c r="E27" s="27">
        <f>SUM(E37+E42+E47+E52+E57)</f>
        <v>0</v>
      </c>
      <c r="F27" s="27">
        <f t="shared" ref="F27:O27" si="11">SUM(F37+F42+F47+F52+F57)</f>
        <v>0</v>
      </c>
      <c r="G27" s="27">
        <f t="shared" si="11"/>
        <v>0</v>
      </c>
      <c r="H27" s="27">
        <f t="shared" si="11"/>
        <v>3000</v>
      </c>
      <c r="I27" s="27">
        <f>SUM(I37+I42+I47+I52+I57)</f>
        <v>8477.5545099999999</v>
      </c>
      <c r="J27" s="27">
        <f t="shared" si="11"/>
        <v>5986.2326999999996</v>
      </c>
      <c r="K27" s="27">
        <f t="shared" si="11"/>
        <v>15910.749400000001</v>
      </c>
      <c r="L27" s="26">
        <f t="shared" si="11"/>
        <v>9083.3407000000007</v>
      </c>
      <c r="M27" s="26">
        <v>0</v>
      </c>
      <c r="N27" s="102">
        <f t="shared" si="11"/>
        <v>0</v>
      </c>
      <c r="O27" s="102">
        <f t="shared" si="11"/>
        <v>0</v>
      </c>
      <c r="P27" s="37">
        <v>0</v>
      </c>
    </row>
    <row r="28" spans="2:16" ht="60.75" customHeight="1" thickBot="1" x14ac:dyDescent="0.3">
      <c r="B28" s="109"/>
      <c r="C28" s="25" t="s">
        <v>11</v>
      </c>
      <c r="D28" s="59">
        <f t="shared" si="1"/>
        <v>3500</v>
      </c>
      <c r="E28" s="60">
        <f>SUM(E33+E38+E48+E53+E58)</f>
        <v>0</v>
      </c>
      <c r="F28" s="60">
        <f t="shared" ref="F28:O28" si="12">SUM(F33+F38+F48+F53+F58)</f>
        <v>0</v>
      </c>
      <c r="G28" s="60">
        <f t="shared" si="12"/>
        <v>0</v>
      </c>
      <c r="H28" s="60">
        <f>SUM(H43+H38+H48+H53+H58)</f>
        <v>3000</v>
      </c>
      <c r="I28" s="60">
        <f t="shared" si="12"/>
        <v>0</v>
      </c>
      <c r="J28" s="60">
        <f t="shared" si="12"/>
        <v>500</v>
      </c>
      <c r="K28" s="60">
        <f t="shared" si="12"/>
        <v>0</v>
      </c>
      <c r="L28" s="53">
        <f t="shared" si="12"/>
        <v>0</v>
      </c>
      <c r="M28" s="53">
        <f t="shared" si="12"/>
        <v>0</v>
      </c>
      <c r="N28" s="112">
        <f t="shared" si="12"/>
        <v>0</v>
      </c>
      <c r="O28" s="112">
        <f t="shared" si="12"/>
        <v>0</v>
      </c>
      <c r="P28" s="55">
        <v>0</v>
      </c>
    </row>
    <row r="29" spans="2:16" ht="15.75" thickBot="1" x14ac:dyDescent="0.3">
      <c r="B29" s="110" t="s">
        <v>41</v>
      </c>
      <c r="C29" s="25" t="s">
        <v>14</v>
      </c>
      <c r="D29" s="56">
        <f t="shared" si="1"/>
        <v>0</v>
      </c>
      <c r="E29" s="57">
        <v>0</v>
      </c>
      <c r="F29" s="57">
        <v>0</v>
      </c>
      <c r="G29" s="57">
        <v>0</v>
      </c>
      <c r="H29" s="57">
        <v>0</v>
      </c>
      <c r="I29" s="57">
        <v>0</v>
      </c>
      <c r="J29" s="57">
        <v>0</v>
      </c>
      <c r="K29" s="57">
        <v>0</v>
      </c>
      <c r="L29" s="57">
        <v>0</v>
      </c>
      <c r="M29" s="57">
        <v>0</v>
      </c>
      <c r="N29" s="97">
        <v>0</v>
      </c>
      <c r="O29" s="97"/>
      <c r="P29" s="58">
        <f t="shared" ref="P29" si="13">SUM(P30:P33)</f>
        <v>0</v>
      </c>
    </row>
    <row r="30" spans="2:16" ht="23.25" thickBot="1" x14ac:dyDescent="0.3">
      <c r="B30" s="83"/>
      <c r="C30" s="25" t="s">
        <v>8</v>
      </c>
      <c r="D30" s="39">
        <f t="shared" si="1"/>
        <v>0</v>
      </c>
      <c r="E30" s="27">
        <v>0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27">
        <v>0</v>
      </c>
      <c r="M30" s="27">
        <v>0</v>
      </c>
      <c r="N30" s="98">
        <v>0</v>
      </c>
      <c r="O30" s="98"/>
      <c r="P30" s="40">
        <v>0</v>
      </c>
    </row>
    <row r="31" spans="2:16" ht="23.25" thickBot="1" x14ac:dyDescent="0.3">
      <c r="B31" s="83"/>
      <c r="C31" s="25" t="s">
        <v>9</v>
      </c>
      <c r="D31" s="39">
        <f t="shared" si="1"/>
        <v>0</v>
      </c>
      <c r="E31" s="27">
        <v>0</v>
      </c>
      <c r="F31" s="27">
        <v>0</v>
      </c>
      <c r="G31" s="27">
        <v>0</v>
      </c>
      <c r="H31" s="27">
        <v>0</v>
      </c>
      <c r="I31" s="27">
        <v>0</v>
      </c>
      <c r="J31" s="27">
        <v>0</v>
      </c>
      <c r="K31" s="27">
        <v>0</v>
      </c>
      <c r="L31" s="27">
        <v>0</v>
      </c>
      <c r="M31" s="27">
        <v>0</v>
      </c>
      <c r="N31" s="98">
        <v>0</v>
      </c>
      <c r="O31" s="98"/>
      <c r="P31" s="40">
        <v>0</v>
      </c>
    </row>
    <row r="32" spans="2:16" ht="34.5" thickBot="1" x14ac:dyDescent="0.3">
      <c r="B32" s="83"/>
      <c r="C32" s="25" t="s">
        <v>10</v>
      </c>
      <c r="D32" s="39">
        <f t="shared" si="1"/>
        <v>0</v>
      </c>
      <c r="E32" s="27">
        <v>0</v>
      </c>
      <c r="F32" s="27">
        <v>0</v>
      </c>
      <c r="G32" s="27">
        <v>0</v>
      </c>
      <c r="H32" s="27">
        <v>0</v>
      </c>
      <c r="I32" s="27">
        <v>0</v>
      </c>
      <c r="J32" s="27">
        <v>0</v>
      </c>
      <c r="K32" s="27">
        <v>0</v>
      </c>
      <c r="L32" s="27">
        <v>0</v>
      </c>
      <c r="M32" s="27">
        <v>0</v>
      </c>
      <c r="N32" s="98">
        <v>0</v>
      </c>
      <c r="O32" s="98"/>
      <c r="P32" s="40">
        <v>0</v>
      </c>
    </row>
    <row r="33" spans="2:16" ht="55.5" customHeight="1" thickBot="1" x14ac:dyDescent="0.3">
      <c r="B33" s="84"/>
      <c r="C33" s="25" t="s">
        <v>11</v>
      </c>
      <c r="D33" s="59">
        <f t="shared" si="1"/>
        <v>0</v>
      </c>
      <c r="E33" s="60">
        <v>0</v>
      </c>
      <c r="F33" s="60">
        <v>0</v>
      </c>
      <c r="G33" s="60">
        <v>0</v>
      </c>
      <c r="H33" s="60">
        <v>0</v>
      </c>
      <c r="I33" s="60">
        <v>0</v>
      </c>
      <c r="J33" s="60">
        <v>0</v>
      </c>
      <c r="K33" s="60">
        <v>0</v>
      </c>
      <c r="L33" s="60">
        <v>0</v>
      </c>
      <c r="M33" s="60">
        <v>0</v>
      </c>
      <c r="N33" s="105">
        <v>0</v>
      </c>
      <c r="O33" s="105"/>
      <c r="P33" s="62">
        <v>0</v>
      </c>
    </row>
    <row r="34" spans="2:16" ht="23.25" customHeight="1" thickBot="1" x14ac:dyDescent="0.3">
      <c r="B34" s="110" t="s">
        <v>58</v>
      </c>
      <c r="C34" s="25" t="s">
        <v>14</v>
      </c>
      <c r="D34" s="56">
        <f t="shared" si="1"/>
        <v>10464.8567</v>
      </c>
      <c r="E34" s="57">
        <f>SUM(E35:E38)</f>
        <v>0</v>
      </c>
      <c r="F34" s="57">
        <f t="shared" ref="F34:O34" si="14">SUM(F35:F38)</f>
        <v>0</v>
      </c>
      <c r="G34" s="57">
        <f t="shared" si="14"/>
        <v>0</v>
      </c>
      <c r="H34" s="57">
        <f t="shared" si="14"/>
        <v>3000</v>
      </c>
      <c r="I34" s="57">
        <f t="shared" si="14"/>
        <v>2566.6239999999998</v>
      </c>
      <c r="J34" s="57">
        <f t="shared" si="14"/>
        <v>4898.2326999999996</v>
      </c>
      <c r="K34" s="57">
        <f t="shared" si="14"/>
        <v>0</v>
      </c>
      <c r="L34" s="46">
        <f t="shared" si="14"/>
        <v>0</v>
      </c>
      <c r="M34" s="46">
        <f t="shared" si="14"/>
        <v>0</v>
      </c>
      <c r="N34" s="111">
        <f t="shared" si="14"/>
        <v>0</v>
      </c>
      <c r="O34" s="111">
        <f t="shared" si="14"/>
        <v>0</v>
      </c>
      <c r="P34" s="36">
        <f>SUM(P35:P38)</f>
        <v>0</v>
      </c>
    </row>
    <row r="35" spans="2:16" ht="23.25" thickBot="1" x14ac:dyDescent="0.3">
      <c r="B35" s="83"/>
      <c r="C35" s="25" t="s">
        <v>8</v>
      </c>
      <c r="D35" s="39">
        <f t="shared" si="1"/>
        <v>0</v>
      </c>
      <c r="E35" s="27">
        <v>0</v>
      </c>
      <c r="F35" s="27">
        <v>0</v>
      </c>
      <c r="G35" s="27">
        <v>0</v>
      </c>
      <c r="H35" s="27">
        <v>0</v>
      </c>
      <c r="I35" s="27">
        <v>0</v>
      </c>
      <c r="J35" s="27">
        <v>0</v>
      </c>
      <c r="K35" s="27">
        <v>0</v>
      </c>
      <c r="L35" s="26">
        <v>0</v>
      </c>
      <c r="M35" s="26">
        <v>0</v>
      </c>
      <c r="N35" s="102">
        <v>0</v>
      </c>
      <c r="O35" s="102"/>
      <c r="P35" s="37">
        <v>0</v>
      </c>
    </row>
    <row r="36" spans="2:16" ht="23.25" thickBot="1" x14ac:dyDescent="0.3">
      <c r="B36" s="83"/>
      <c r="C36" s="25" t="s">
        <v>9</v>
      </c>
      <c r="D36" s="39">
        <f t="shared" si="1"/>
        <v>0</v>
      </c>
      <c r="E36" s="27">
        <v>0</v>
      </c>
      <c r="F36" s="27">
        <v>0</v>
      </c>
      <c r="G36" s="27">
        <v>0</v>
      </c>
      <c r="H36" s="27">
        <v>0</v>
      </c>
      <c r="I36" s="27">
        <v>0</v>
      </c>
      <c r="J36" s="27">
        <v>0</v>
      </c>
      <c r="K36" s="27">
        <v>0</v>
      </c>
      <c r="L36" s="26">
        <v>0</v>
      </c>
      <c r="M36" s="26">
        <v>0</v>
      </c>
      <c r="N36" s="102">
        <v>0</v>
      </c>
      <c r="O36" s="102"/>
      <c r="P36" s="37">
        <v>0</v>
      </c>
    </row>
    <row r="37" spans="2:16" ht="34.5" thickBot="1" x14ac:dyDescent="0.3">
      <c r="B37" s="83"/>
      <c r="C37" s="25" t="s">
        <v>10</v>
      </c>
      <c r="D37" s="39">
        <f t="shared" si="1"/>
        <v>10464.8567</v>
      </c>
      <c r="E37" s="27">
        <v>0</v>
      </c>
      <c r="F37" s="27">
        <v>0</v>
      </c>
      <c r="G37" s="27">
        <v>0</v>
      </c>
      <c r="H37" s="27">
        <v>3000</v>
      </c>
      <c r="I37" s="27">
        <v>2566.6239999999998</v>
      </c>
      <c r="J37" s="27">
        <v>4898.2326999999996</v>
      </c>
      <c r="K37" s="27">
        <v>0</v>
      </c>
      <c r="L37" s="26">
        <v>0</v>
      </c>
      <c r="M37" s="26">
        <v>0</v>
      </c>
      <c r="N37" s="102">
        <v>0</v>
      </c>
      <c r="O37" s="102"/>
      <c r="P37" s="37">
        <v>0</v>
      </c>
    </row>
    <row r="38" spans="2:16" ht="57" customHeight="1" thickBot="1" x14ac:dyDescent="0.3">
      <c r="B38" s="84"/>
      <c r="C38" s="25" t="s">
        <v>11</v>
      </c>
      <c r="D38" s="59">
        <f t="shared" si="1"/>
        <v>0</v>
      </c>
      <c r="E38" s="60">
        <v>0</v>
      </c>
      <c r="F38" s="60">
        <v>0</v>
      </c>
      <c r="G38" s="60">
        <v>0</v>
      </c>
      <c r="H38" s="60">
        <v>0</v>
      </c>
      <c r="I38" s="60">
        <v>0</v>
      </c>
      <c r="J38" s="60">
        <v>0</v>
      </c>
      <c r="K38" s="60">
        <v>0</v>
      </c>
      <c r="L38" s="53">
        <v>0</v>
      </c>
      <c r="M38" s="53">
        <v>0</v>
      </c>
      <c r="N38" s="112">
        <v>0</v>
      </c>
      <c r="O38" s="112"/>
      <c r="P38" s="55">
        <v>0</v>
      </c>
    </row>
    <row r="39" spans="2:16" ht="15.75" thickBot="1" x14ac:dyDescent="0.3">
      <c r="B39" s="12" t="s">
        <v>42</v>
      </c>
      <c r="C39" s="25" t="s">
        <v>14</v>
      </c>
      <c r="D39" s="56">
        <f t="shared" si="1"/>
        <v>5010.9305100000001</v>
      </c>
      <c r="E39" s="57">
        <f>SUM(E40:E43)</f>
        <v>0</v>
      </c>
      <c r="F39" s="57">
        <f t="shared" ref="F39:P39" si="15">SUM(F40:F43)</f>
        <v>0</v>
      </c>
      <c r="G39" s="57">
        <f t="shared" si="15"/>
        <v>0</v>
      </c>
      <c r="H39" s="57">
        <f t="shared" si="15"/>
        <v>3000</v>
      </c>
      <c r="I39" s="57">
        <f t="shared" si="15"/>
        <v>2010.9305099999999</v>
      </c>
      <c r="J39" s="57">
        <f t="shared" si="15"/>
        <v>0</v>
      </c>
      <c r="K39" s="57">
        <f t="shared" si="15"/>
        <v>0</v>
      </c>
      <c r="L39" s="46">
        <f t="shared" si="15"/>
        <v>0</v>
      </c>
      <c r="M39" s="46">
        <f t="shared" si="15"/>
        <v>0</v>
      </c>
      <c r="N39" s="111">
        <f t="shared" si="15"/>
        <v>0</v>
      </c>
      <c r="O39" s="111">
        <f t="shared" si="15"/>
        <v>0</v>
      </c>
      <c r="P39" s="36">
        <f t="shared" si="15"/>
        <v>0</v>
      </c>
    </row>
    <row r="40" spans="2:16" ht="31.5" customHeight="1" thickBot="1" x14ac:dyDescent="0.3">
      <c r="B40" s="83" t="s">
        <v>43</v>
      </c>
      <c r="C40" s="25" t="s">
        <v>8</v>
      </c>
      <c r="D40" s="39">
        <f t="shared" si="1"/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26">
        <v>0</v>
      </c>
      <c r="M40" s="26">
        <v>0</v>
      </c>
      <c r="N40" s="102">
        <v>0</v>
      </c>
      <c r="O40" s="102"/>
      <c r="P40" s="37">
        <v>0</v>
      </c>
    </row>
    <row r="41" spans="2:16" ht="23.25" thickBot="1" x14ac:dyDescent="0.3">
      <c r="B41" s="83"/>
      <c r="C41" s="25" t="s">
        <v>9</v>
      </c>
      <c r="D41" s="39">
        <f t="shared" si="1"/>
        <v>0</v>
      </c>
      <c r="E41" s="27">
        <v>0</v>
      </c>
      <c r="F41" s="27">
        <v>0</v>
      </c>
      <c r="G41" s="27">
        <v>0</v>
      </c>
      <c r="H41" s="27">
        <v>0</v>
      </c>
      <c r="I41" s="27">
        <v>0</v>
      </c>
      <c r="J41" s="27">
        <v>0</v>
      </c>
      <c r="K41" s="27">
        <v>0</v>
      </c>
      <c r="L41" s="26">
        <v>0</v>
      </c>
      <c r="M41" s="26">
        <v>0</v>
      </c>
      <c r="N41" s="102">
        <v>0</v>
      </c>
      <c r="O41" s="102"/>
      <c r="P41" s="37">
        <v>0</v>
      </c>
    </row>
    <row r="42" spans="2:16" ht="34.5" thickBot="1" x14ac:dyDescent="0.3">
      <c r="B42" s="83"/>
      <c r="C42" s="25" t="s">
        <v>10</v>
      </c>
      <c r="D42" s="39">
        <f t="shared" si="1"/>
        <v>2010.9305099999999</v>
      </c>
      <c r="E42" s="27">
        <v>0</v>
      </c>
      <c r="F42" s="27">
        <v>0</v>
      </c>
      <c r="G42" s="27">
        <v>0</v>
      </c>
      <c r="H42" s="27">
        <v>0</v>
      </c>
      <c r="I42" s="27">
        <v>2010.9305099999999</v>
      </c>
      <c r="J42" s="27">
        <v>0</v>
      </c>
      <c r="K42" s="27">
        <v>0</v>
      </c>
      <c r="L42" s="27">
        <v>0</v>
      </c>
      <c r="M42" s="27">
        <v>0</v>
      </c>
      <c r="N42" s="98">
        <v>0</v>
      </c>
      <c r="O42" s="98"/>
      <c r="P42" s="40">
        <v>0</v>
      </c>
    </row>
    <row r="43" spans="2:16" ht="57.75" customHeight="1" thickBot="1" x14ac:dyDescent="0.3">
      <c r="B43" s="84"/>
      <c r="C43" s="25" t="s">
        <v>11</v>
      </c>
      <c r="D43" s="59">
        <f t="shared" si="1"/>
        <v>3000</v>
      </c>
      <c r="E43" s="60">
        <v>0</v>
      </c>
      <c r="F43" s="60">
        <v>0</v>
      </c>
      <c r="G43" s="60">
        <v>0</v>
      </c>
      <c r="H43" s="60">
        <v>3000</v>
      </c>
      <c r="I43" s="60">
        <v>0</v>
      </c>
      <c r="J43" s="60">
        <v>0</v>
      </c>
      <c r="K43" s="60">
        <v>0</v>
      </c>
      <c r="L43" s="60">
        <v>0</v>
      </c>
      <c r="M43" s="60">
        <v>0</v>
      </c>
      <c r="N43" s="105">
        <v>0</v>
      </c>
      <c r="O43" s="105"/>
      <c r="P43" s="62">
        <v>0</v>
      </c>
    </row>
    <row r="44" spans="2:16" ht="15.75" thickBot="1" x14ac:dyDescent="0.3">
      <c r="B44" s="12" t="s">
        <v>44</v>
      </c>
      <c r="C44" s="25" t="s">
        <v>14</v>
      </c>
      <c r="D44" s="56">
        <f t="shared" si="1"/>
        <v>24612.476139999999</v>
      </c>
      <c r="E44" s="57">
        <f>SUM(E45:E48)</f>
        <v>0</v>
      </c>
      <c r="F44" s="57">
        <f t="shared" ref="F44:P44" si="16">SUM(F45:F48)</f>
        <v>0</v>
      </c>
      <c r="G44" s="57">
        <f t="shared" si="16"/>
        <v>0</v>
      </c>
      <c r="H44" s="57">
        <f t="shared" si="16"/>
        <v>0</v>
      </c>
      <c r="I44" s="57">
        <f t="shared" si="16"/>
        <v>2100</v>
      </c>
      <c r="J44" s="57">
        <f t="shared" si="16"/>
        <v>1056</v>
      </c>
      <c r="K44" s="57">
        <f t="shared" si="16"/>
        <v>14710.7624</v>
      </c>
      <c r="L44" s="57">
        <f t="shared" si="16"/>
        <v>6745.7137400000001</v>
      </c>
      <c r="M44" s="57">
        <f t="shared" si="16"/>
        <v>0</v>
      </c>
      <c r="N44" s="97">
        <f t="shared" si="16"/>
        <v>0</v>
      </c>
      <c r="O44" s="97">
        <f t="shared" si="16"/>
        <v>0</v>
      </c>
      <c r="P44" s="58">
        <f t="shared" si="16"/>
        <v>0</v>
      </c>
    </row>
    <row r="45" spans="2:16" ht="33.75" customHeight="1" thickBot="1" x14ac:dyDescent="0.3">
      <c r="B45" s="83" t="s">
        <v>45</v>
      </c>
      <c r="C45" s="25" t="s">
        <v>8</v>
      </c>
      <c r="D45" s="39">
        <f t="shared" si="1"/>
        <v>0</v>
      </c>
      <c r="E45" s="27">
        <v>0</v>
      </c>
      <c r="F45" s="27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27">
        <v>0</v>
      </c>
      <c r="M45" s="27">
        <v>0</v>
      </c>
      <c r="N45" s="98">
        <v>0</v>
      </c>
      <c r="O45" s="98"/>
      <c r="P45" s="40">
        <v>0</v>
      </c>
    </row>
    <row r="46" spans="2:16" ht="23.25" thickBot="1" x14ac:dyDescent="0.3">
      <c r="B46" s="83"/>
      <c r="C46" s="25" t="s">
        <v>9</v>
      </c>
      <c r="D46" s="39">
        <f t="shared" si="1"/>
        <v>0</v>
      </c>
      <c r="E46" s="27">
        <v>0</v>
      </c>
      <c r="F46" s="27">
        <v>0</v>
      </c>
      <c r="G46" s="27">
        <v>0</v>
      </c>
      <c r="H46" s="27">
        <v>0</v>
      </c>
      <c r="I46" s="27">
        <v>0</v>
      </c>
      <c r="J46" s="27">
        <v>0</v>
      </c>
      <c r="K46" s="27">
        <v>0</v>
      </c>
      <c r="L46" s="27">
        <v>0</v>
      </c>
      <c r="M46" s="27">
        <v>0</v>
      </c>
      <c r="N46" s="98">
        <v>0</v>
      </c>
      <c r="O46" s="98"/>
      <c r="P46" s="40">
        <v>0</v>
      </c>
    </row>
    <row r="47" spans="2:16" ht="34.5" thickBot="1" x14ac:dyDescent="0.3">
      <c r="B47" s="83"/>
      <c r="C47" s="25" t="s">
        <v>10</v>
      </c>
      <c r="D47" s="39">
        <f t="shared" si="1"/>
        <v>24612.476139999999</v>
      </c>
      <c r="E47" s="27">
        <v>0</v>
      </c>
      <c r="F47" s="27">
        <v>0</v>
      </c>
      <c r="G47" s="27">
        <v>0</v>
      </c>
      <c r="H47" s="27">
        <v>0</v>
      </c>
      <c r="I47" s="27">
        <v>2100</v>
      </c>
      <c r="J47" s="27">
        <v>1056</v>
      </c>
      <c r="K47" s="27">
        <v>14710.7624</v>
      </c>
      <c r="L47" s="27">
        <v>6745.7137400000001</v>
      </c>
      <c r="M47" s="27">
        <v>0</v>
      </c>
      <c r="N47" s="98">
        <v>0</v>
      </c>
      <c r="O47" s="98"/>
      <c r="P47" s="40">
        <v>0</v>
      </c>
    </row>
    <row r="48" spans="2:16" ht="50.25" customHeight="1" thickBot="1" x14ac:dyDescent="0.3">
      <c r="B48" s="84"/>
      <c r="C48" s="25" t="s">
        <v>11</v>
      </c>
      <c r="D48" s="59">
        <f t="shared" si="1"/>
        <v>0</v>
      </c>
      <c r="E48" s="60">
        <v>0</v>
      </c>
      <c r="F48" s="60">
        <v>0</v>
      </c>
      <c r="G48" s="60">
        <v>0</v>
      </c>
      <c r="H48" s="60">
        <v>0</v>
      </c>
      <c r="I48" s="60">
        <v>0</v>
      </c>
      <c r="J48" s="60">
        <v>0</v>
      </c>
      <c r="K48" s="60">
        <v>0</v>
      </c>
      <c r="L48" s="60">
        <v>0</v>
      </c>
      <c r="M48" s="60">
        <v>0</v>
      </c>
      <c r="N48" s="105">
        <v>0</v>
      </c>
      <c r="O48" s="105"/>
      <c r="P48" s="62">
        <v>0</v>
      </c>
    </row>
    <row r="49" spans="2:16" ht="15.75" thickBot="1" x14ac:dyDescent="0.3">
      <c r="B49" s="12" t="s">
        <v>46</v>
      </c>
      <c r="C49" s="25" t="s">
        <v>14</v>
      </c>
      <c r="D49" s="56">
        <f t="shared" si="1"/>
        <v>1400</v>
      </c>
      <c r="E49" s="57">
        <f>SUM(E50:E53)</f>
        <v>0</v>
      </c>
      <c r="F49" s="57">
        <f t="shared" ref="F49:P49" si="17">SUM(F50:F53)</f>
        <v>0</v>
      </c>
      <c r="G49" s="57">
        <f t="shared" si="17"/>
        <v>0</v>
      </c>
      <c r="H49" s="57">
        <f t="shared" si="17"/>
        <v>0</v>
      </c>
      <c r="I49" s="57">
        <f t="shared" si="17"/>
        <v>900</v>
      </c>
      <c r="J49" s="57">
        <f t="shared" si="17"/>
        <v>500</v>
      </c>
      <c r="K49" s="57">
        <f t="shared" si="17"/>
        <v>0</v>
      </c>
      <c r="L49" s="57">
        <f t="shared" si="17"/>
        <v>0</v>
      </c>
      <c r="M49" s="57">
        <f t="shared" si="17"/>
        <v>0</v>
      </c>
      <c r="N49" s="97">
        <f t="shared" si="17"/>
        <v>0</v>
      </c>
      <c r="O49" s="97">
        <f t="shared" si="17"/>
        <v>0</v>
      </c>
      <c r="P49" s="58">
        <f t="shared" si="17"/>
        <v>0</v>
      </c>
    </row>
    <row r="50" spans="2:16" ht="33" customHeight="1" thickBot="1" x14ac:dyDescent="0.3">
      <c r="B50" s="83" t="s">
        <v>47</v>
      </c>
      <c r="C50" s="25" t="s">
        <v>8</v>
      </c>
      <c r="D50" s="39">
        <f t="shared" si="1"/>
        <v>0</v>
      </c>
      <c r="E50" s="27">
        <v>0</v>
      </c>
      <c r="F50" s="27">
        <v>0</v>
      </c>
      <c r="G50" s="27">
        <v>0</v>
      </c>
      <c r="H50" s="27">
        <v>0</v>
      </c>
      <c r="I50" s="27">
        <v>0</v>
      </c>
      <c r="J50" s="27">
        <v>0</v>
      </c>
      <c r="K50" s="27">
        <v>0</v>
      </c>
      <c r="L50" s="27">
        <v>0</v>
      </c>
      <c r="M50" s="27">
        <v>0</v>
      </c>
      <c r="N50" s="98">
        <v>0</v>
      </c>
      <c r="O50" s="98"/>
      <c r="P50" s="40">
        <v>0</v>
      </c>
    </row>
    <row r="51" spans="2:16" ht="23.25" thickBot="1" x14ac:dyDescent="0.3">
      <c r="B51" s="83"/>
      <c r="C51" s="25" t="s">
        <v>9</v>
      </c>
      <c r="D51" s="39">
        <f t="shared" si="1"/>
        <v>0</v>
      </c>
      <c r="E51" s="27">
        <v>0</v>
      </c>
      <c r="F51" s="27">
        <v>0</v>
      </c>
      <c r="G51" s="27">
        <v>0</v>
      </c>
      <c r="H51" s="27">
        <v>0</v>
      </c>
      <c r="I51" s="27">
        <v>0</v>
      </c>
      <c r="J51" s="27">
        <v>0</v>
      </c>
      <c r="K51" s="27">
        <v>0</v>
      </c>
      <c r="L51" s="27">
        <v>0</v>
      </c>
      <c r="M51" s="27">
        <v>0</v>
      </c>
      <c r="N51" s="98">
        <v>0</v>
      </c>
      <c r="O51" s="98"/>
      <c r="P51" s="40">
        <v>0</v>
      </c>
    </row>
    <row r="52" spans="2:16" ht="34.5" thickBot="1" x14ac:dyDescent="0.3">
      <c r="B52" s="83"/>
      <c r="C52" s="25" t="s">
        <v>10</v>
      </c>
      <c r="D52" s="39">
        <f t="shared" si="1"/>
        <v>900</v>
      </c>
      <c r="E52" s="27">
        <v>0</v>
      </c>
      <c r="F52" s="27">
        <v>0</v>
      </c>
      <c r="G52" s="27">
        <v>0</v>
      </c>
      <c r="H52" s="27">
        <v>0</v>
      </c>
      <c r="I52" s="27">
        <v>900</v>
      </c>
      <c r="J52" s="27">
        <v>0</v>
      </c>
      <c r="K52" s="27">
        <v>0</v>
      </c>
      <c r="L52" s="27">
        <v>0</v>
      </c>
      <c r="M52" s="27">
        <v>0</v>
      </c>
      <c r="N52" s="98">
        <v>0</v>
      </c>
      <c r="O52" s="98"/>
      <c r="P52" s="40">
        <v>0</v>
      </c>
    </row>
    <row r="53" spans="2:16" ht="48.75" customHeight="1" thickBot="1" x14ac:dyDescent="0.3">
      <c r="B53" s="84"/>
      <c r="C53" s="25" t="s">
        <v>11</v>
      </c>
      <c r="D53" s="59">
        <f t="shared" si="1"/>
        <v>500</v>
      </c>
      <c r="E53" s="60">
        <v>0</v>
      </c>
      <c r="F53" s="60">
        <v>0</v>
      </c>
      <c r="G53" s="60">
        <v>0</v>
      </c>
      <c r="H53" s="60">
        <v>0</v>
      </c>
      <c r="I53" s="60">
        <v>0</v>
      </c>
      <c r="J53" s="60">
        <v>500</v>
      </c>
      <c r="K53" s="60">
        <v>0</v>
      </c>
      <c r="L53" s="60">
        <v>0</v>
      </c>
      <c r="M53" s="60">
        <v>0</v>
      </c>
      <c r="N53" s="105">
        <v>0</v>
      </c>
      <c r="O53" s="105"/>
      <c r="P53" s="62">
        <v>0</v>
      </c>
    </row>
    <row r="54" spans="2:16" ht="15.75" thickBot="1" x14ac:dyDescent="0.3">
      <c r="B54" s="12" t="s">
        <v>48</v>
      </c>
      <c r="C54" s="25" t="s">
        <v>14</v>
      </c>
      <c r="D54" s="56">
        <f t="shared" si="1"/>
        <v>4469.6139600000006</v>
      </c>
      <c r="E54" s="57">
        <f>SUM(E55:E58)</f>
        <v>0</v>
      </c>
      <c r="F54" s="57">
        <f t="shared" ref="F54:P54" si="18">SUM(F55:F58)</f>
        <v>0</v>
      </c>
      <c r="G54" s="57">
        <f t="shared" si="18"/>
        <v>0</v>
      </c>
      <c r="H54" s="57">
        <f t="shared" si="18"/>
        <v>0</v>
      </c>
      <c r="I54" s="57">
        <f t="shared" si="18"/>
        <v>900</v>
      </c>
      <c r="J54" s="57">
        <f t="shared" si="18"/>
        <v>32</v>
      </c>
      <c r="K54" s="57">
        <f t="shared" si="18"/>
        <v>1199.9870000000001</v>
      </c>
      <c r="L54" s="57">
        <f t="shared" si="18"/>
        <v>2337.6269600000001</v>
      </c>
      <c r="M54" s="57">
        <f t="shared" si="18"/>
        <v>0</v>
      </c>
      <c r="N54" s="97">
        <f t="shared" si="18"/>
        <v>0</v>
      </c>
      <c r="O54" s="97">
        <f t="shared" si="18"/>
        <v>0</v>
      </c>
      <c r="P54" s="58">
        <f t="shared" si="18"/>
        <v>0</v>
      </c>
    </row>
    <row r="55" spans="2:16" ht="35.25" customHeight="1" thickBot="1" x14ac:dyDescent="0.3">
      <c r="B55" s="83" t="s">
        <v>49</v>
      </c>
      <c r="C55" s="25" t="s">
        <v>8</v>
      </c>
      <c r="D55" s="39">
        <f t="shared" si="1"/>
        <v>0</v>
      </c>
      <c r="E55" s="27">
        <v>0</v>
      </c>
      <c r="F55" s="27">
        <v>0</v>
      </c>
      <c r="G55" s="27">
        <v>0</v>
      </c>
      <c r="H55" s="27">
        <v>0</v>
      </c>
      <c r="I55" s="27">
        <v>0</v>
      </c>
      <c r="J55" s="27">
        <v>0</v>
      </c>
      <c r="K55" s="27">
        <v>0</v>
      </c>
      <c r="L55" s="27">
        <v>0</v>
      </c>
      <c r="M55" s="27">
        <v>0</v>
      </c>
      <c r="N55" s="98">
        <v>0</v>
      </c>
      <c r="O55" s="98"/>
      <c r="P55" s="40">
        <v>0</v>
      </c>
    </row>
    <row r="56" spans="2:16" ht="23.25" thickBot="1" x14ac:dyDescent="0.3">
      <c r="B56" s="83"/>
      <c r="C56" s="25" t="s">
        <v>9</v>
      </c>
      <c r="D56" s="39">
        <f t="shared" si="1"/>
        <v>0</v>
      </c>
      <c r="E56" s="27">
        <v>0</v>
      </c>
      <c r="F56" s="27">
        <v>0</v>
      </c>
      <c r="G56" s="27">
        <v>0</v>
      </c>
      <c r="H56" s="27">
        <v>0</v>
      </c>
      <c r="I56" s="27">
        <v>0</v>
      </c>
      <c r="J56" s="27">
        <v>0</v>
      </c>
      <c r="K56" s="27">
        <v>0</v>
      </c>
      <c r="L56" s="27">
        <v>0</v>
      </c>
      <c r="M56" s="27">
        <v>0</v>
      </c>
      <c r="N56" s="98">
        <v>0</v>
      </c>
      <c r="O56" s="98"/>
      <c r="P56" s="40">
        <v>0</v>
      </c>
    </row>
    <row r="57" spans="2:16" ht="34.5" thickBot="1" x14ac:dyDescent="0.3">
      <c r="B57" s="83"/>
      <c r="C57" s="25" t="s">
        <v>10</v>
      </c>
      <c r="D57" s="39">
        <f t="shared" si="1"/>
        <v>4469.6139600000006</v>
      </c>
      <c r="E57" s="27">
        <v>0</v>
      </c>
      <c r="F57" s="27">
        <v>0</v>
      </c>
      <c r="G57" s="27">
        <v>0</v>
      </c>
      <c r="H57" s="27">
        <v>0</v>
      </c>
      <c r="I57" s="27">
        <v>900</v>
      </c>
      <c r="J57" s="27">
        <v>32</v>
      </c>
      <c r="K57" s="27">
        <v>1199.9870000000001</v>
      </c>
      <c r="L57" s="27">
        <v>2337.6269600000001</v>
      </c>
      <c r="M57" s="27">
        <v>0</v>
      </c>
      <c r="N57" s="98">
        <v>0</v>
      </c>
      <c r="O57" s="98"/>
      <c r="P57" s="40">
        <v>0</v>
      </c>
    </row>
    <row r="58" spans="2:16" ht="55.5" customHeight="1" thickBot="1" x14ac:dyDescent="0.3">
      <c r="B58" s="84"/>
      <c r="C58" s="25" t="s">
        <v>11</v>
      </c>
      <c r="D58" s="59">
        <f t="shared" si="1"/>
        <v>0</v>
      </c>
      <c r="E58" s="60">
        <v>0</v>
      </c>
      <c r="F58" s="60">
        <v>0</v>
      </c>
      <c r="G58" s="60">
        <v>0</v>
      </c>
      <c r="H58" s="60">
        <v>0</v>
      </c>
      <c r="I58" s="60">
        <v>0</v>
      </c>
      <c r="J58" s="60">
        <v>0</v>
      </c>
      <c r="K58" s="60">
        <v>0</v>
      </c>
      <c r="L58" s="60">
        <v>0</v>
      </c>
      <c r="M58" s="60">
        <v>0</v>
      </c>
      <c r="N58" s="105">
        <v>0</v>
      </c>
      <c r="O58" s="105"/>
      <c r="P58" s="62">
        <v>0</v>
      </c>
    </row>
    <row r="59" spans="2:16" ht="15.75" thickBot="1" x14ac:dyDescent="0.3">
      <c r="B59" s="12" t="s">
        <v>50</v>
      </c>
      <c r="C59" s="25" t="s">
        <v>14</v>
      </c>
      <c r="D59" s="56">
        <f t="shared" si="1"/>
        <v>0</v>
      </c>
      <c r="E59" s="57">
        <f>SUM(E60:E63)</f>
        <v>0</v>
      </c>
      <c r="F59" s="57">
        <f t="shared" ref="F59:O59" si="19">SUM(F60:F63)</f>
        <v>0</v>
      </c>
      <c r="G59" s="57">
        <f t="shared" si="19"/>
        <v>0</v>
      </c>
      <c r="H59" s="57">
        <f t="shared" si="19"/>
        <v>0</v>
      </c>
      <c r="I59" s="57">
        <f t="shared" si="19"/>
        <v>0</v>
      </c>
      <c r="J59" s="57">
        <f t="shared" si="19"/>
        <v>0</v>
      </c>
      <c r="K59" s="57">
        <f t="shared" si="19"/>
        <v>0</v>
      </c>
      <c r="L59" s="57">
        <f t="shared" si="19"/>
        <v>0</v>
      </c>
      <c r="M59" s="57">
        <f t="shared" si="19"/>
        <v>0</v>
      </c>
      <c r="N59" s="97">
        <f t="shared" si="19"/>
        <v>0</v>
      </c>
      <c r="O59" s="97">
        <f t="shared" si="19"/>
        <v>0</v>
      </c>
      <c r="P59" s="58">
        <f>SUM(P60:P63)</f>
        <v>0</v>
      </c>
    </row>
    <row r="60" spans="2:16" ht="45" customHeight="1" thickBot="1" x14ac:dyDescent="0.3">
      <c r="B60" s="83" t="s">
        <v>51</v>
      </c>
      <c r="C60" s="25" t="s">
        <v>8</v>
      </c>
      <c r="D60" s="39">
        <f t="shared" si="1"/>
        <v>0</v>
      </c>
      <c r="E60" s="27">
        <v>0</v>
      </c>
      <c r="F60" s="27">
        <v>0</v>
      </c>
      <c r="G60" s="27">
        <v>0</v>
      </c>
      <c r="H60" s="27">
        <v>0</v>
      </c>
      <c r="I60" s="27">
        <v>0</v>
      </c>
      <c r="J60" s="27">
        <v>0</v>
      </c>
      <c r="K60" s="27">
        <v>0</v>
      </c>
      <c r="L60" s="27">
        <v>0</v>
      </c>
      <c r="M60" s="27">
        <v>0</v>
      </c>
      <c r="N60" s="98">
        <v>0</v>
      </c>
      <c r="O60" s="98"/>
      <c r="P60" s="40">
        <v>0</v>
      </c>
    </row>
    <row r="61" spans="2:16" ht="23.25" thickBot="1" x14ac:dyDescent="0.3">
      <c r="B61" s="83"/>
      <c r="C61" s="25" t="s">
        <v>9</v>
      </c>
      <c r="D61" s="39">
        <f t="shared" si="1"/>
        <v>0</v>
      </c>
      <c r="E61" s="27">
        <v>0</v>
      </c>
      <c r="F61" s="27">
        <v>0</v>
      </c>
      <c r="G61" s="27">
        <v>0</v>
      </c>
      <c r="H61" s="27">
        <v>0</v>
      </c>
      <c r="I61" s="27">
        <v>0</v>
      </c>
      <c r="J61" s="27">
        <v>0</v>
      </c>
      <c r="K61" s="27">
        <v>0</v>
      </c>
      <c r="L61" s="27">
        <v>0</v>
      </c>
      <c r="M61" s="27">
        <v>0</v>
      </c>
      <c r="N61" s="98">
        <v>0</v>
      </c>
      <c r="O61" s="98"/>
      <c r="P61" s="40">
        <v>0</v>
      </c>
    </row>
    <row r="62" spans="2:16" ht="34.5" thickBot="1" x14ac:dyDescent="0.3">
      <c r="B62" s="83"/>
      <c r="C62" s="25" t="s">
        <v>10</v>
      </c>
      <c r="D62" s="39">
        <f t="shared" si="1"/>
        <v>0</v>
      </c>
      <c r="E62" s="27">
        <v>0</v>
      </c>
      <c r="F62" s="27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  <c r="L62" s="27">
        <v>0</v>
      </c>
      <c r="M62" s="27">
        <v>0</v>
      </c>
      <c r="N62" s="98">
        <v>0</v>
      </c>
      <c r="O62" s="98"/>
      <c r="P62" s="40">
        <v>0</v>
      </c>
    </row>
    <row r="63" spans="2:16" ht="57.75" customHeight="1" thickBot="1" x14ac:dyDescent="0.3">
      <c r="B63" s="84"/>
      <c r="C63" s="25" t="s">
        <v>11</v>
      </c>
      <c r="D63" s="59">
        <f t="shared" si="1"/>
        <v>0</v>
      </c>
      <c r="E63" s="60">
        <v>0</v>
      </c>
      <c r="F63" s="60">
        <v>0</v>
      </c>
      <c r="G63" s="60">
        <v>0</v>
      </c>
      <c r="H63" s="60">
        <v>0</v>
      </c>
      <c r="I63" s="60">
        <v>0</v>
      </c>
      <c r="J63" s="60">
        <v>0</v>
      </c>
      <c r="K63" s="60">
        <v>0</v>
      </c>
      <c r="L63" s="60">
        <v>0</v>
      </c>
      <c r="M63" s="60">
        <v>0</v>
      </c>
      <c r="N63" s="105">
        <v>0</v>
      </c>
      <c r="O63" s="105"/>
      <c r="P63" s="62">
        <v>0</v>
      </c>
    </row>
    <row r="64" spans="2:16" ht="15.75" thickBot="1" x14ac:dyDescent="0.3">
      <c r="B64" s="12" t="s">
        <v>52</v>
      </c>
      <c r="C64" s="25" t="s">
        <v>14</v>
      </c>
      <c r="D64" s="56">
        <f t="shared" si="1"/>
        <v>0</v>
      </c>
      <c r="E64" s="57">
        <f>SUM(E65:E68)</f>
        <v>0</v>
      </c>
      <c r="F64" s="57">
        <f t="shared" ref="F64:O64" si="20">SUM(F65:F68)</f>
        <v>0</v>
      </c>
      <c r="G64" s="57">
        <f t="shared" si="20"/>
        <v>0</v>
      </c>
      <c r="H64" s="57">
        <f t="shared" si="20"/>
        <v>0</v>
      </c>
      <c r="I64" s="57">
        <f t="shared" si="20"/>
        <v>0</v>
      </c>
      <c r="J64" s="57">
        <f t="shared" si="20"/>
        <v>0</v>
      </c>
      <c r="K64" s="57">
        <f t="shared" si="20"/>
        <v>0</v>
      </c>
      <c r="L64" s="57">
        <f t="shared" si="20"/>
        <v>0</v>
      </c>
      <c r="M64" s="57">
        <f t="shared" si="20"/>
        <v>0</v>
      </c>
      <c r="N64" s="97">
        <f>SUM(N65:N68)</f>
        <v>0</v>
      </c>
      <c r="O64" s="97">
        <f t="shared" si="20"/>
        <v>0</v>
      </c>
      <c r="P64" s="58">
        <f t="shared" ref="P64" si="21">SUM(P65:P68)</f>
        <v>0</v>
      </c>
    </row>
    <row r="65" spans="2:16" ht="42.75" customHeight="1" thickBot="1" x14ac:dyDescent="0.3">
      <c r="B65" s="83" t="s">
        <v>53</v>
      </c>
      <c r="C65" s="25" t="s">
        <v>8</v>
      </c>
      <c r="D65" s="39">
        <f t="shared" si="1"/>
        <v>0</v>
      </c>
      <c r="E65" s="27">
        <v>0</v>
      </c>
      <c r="F65" s="27">
        <v>0</v>
      </c>
      <c r="G65" s="27">
        <v>0</v>
      </c>
      <c r="H65" s="27">
        <v>0</v>
      </c>
      <c r="I65" s="27">
        <v>0</v>
      </c>
      <c r="J65" s="27">
        <v>0</v>
      </c>
      <c r="K65" s="27">
        <v>0</v>
      </c>
      <c r="L65" s="27">
        <v>0</v>
      </c>
      <c r="M65" s="27">
        <v>0</v>
      </c>
      <c r="N65" s="98">
        <v>0</v>
      </c>
      <c r="O65" s="98"/>
      <c r="P65" s="40">
        <f t="shared" ref="P65" si="22">SUM(P66:P69)</f>
        <v>0</v>
      </c>
    </row>
    <row r="66" spans="2:16" ht="23.25" thickBot="1" x14ac:dyDescent="0.3">
      <c r="B66" s="83"/>
      <c r="C66" s="25" t="s">
        <v>9</v>
      </c>
      <c r="D66" s="39">
        <f t="shared" si="1"/>
        <v>0</v>
      </c>
      <c r="E66" s="27">
        <v>0</v>
      </c>
      <c r="F66" s="27">
        <v>0</v>
      </c>
      <c r="G66" s="27">
        <v>0</v>
      </c>
      <c r="H66" s="27">
        <v>0</v>
      </c>
      <c r="I66" s="27">
        <v>0</v>
      </c>
      <c r="J66" s="27">
        <v>0</v>
      </c>
      <c r="K66" s="27">
        <v>0</v>
      </c>
      <c r="L66" s="27">
        <v>0</v>
      </c>
      <c r="M66" s="27">
        <v>0</v>
      </c>
      <c r="N66" s="98">
        <v>0</v>
      </c>
      <c r="O66" s="98"/>
      <c r="P66" s="40">
        <f t="shared" ref="P66" si="23">SUM(P67:P70)</f>
        <v>0</v>
      </c>
    </row>
    <row r="67" spans="2:16" ht="34.5" thickBot="1" x14ac:dyDescent="0.3">
      <c r="B67" s="83"/>
      <c r="C67" s="25" t="s">
        <v>10</v>
      </c>
      <c r="D67" s="39">
        <f t="shared" si="1"/>
        <v>0</v>
      </c>
      <c r="E67" s="27">
        <v>0</v>
      </c>
      <c r="F67" s="27">
        <v>0</v>
      </c>
      <c r="G67" s="27">
        <v>0</v>
      </c>
      <c r="H67" s="27">
        <v>0</v>
      </c>
      <c r="I67" s="27">
        <v>0</v>
      </c>
      <c r="J67" s="27">
        <v>0</v>
      </c>
      <c r="K67" s="27">
        <v>0</v>
      </c>
      <c r="L67" s="27">
        <v>0</v>
      </c>
      <c r="M67" s="27">
        <v>0</v>
      </c>
      <c r="N67" s="98">
        <v>0</v>
      </c>
      <c r="O67" s="98"/>
      <c r="P67" s="40">
        <f t="shared" ref="P67" si="24">SUM(P68:P71)</f>
        <v>0</v>
      </c>
    </row>
    <row r="68" spans="2:16" ht="64.5" customHeight="1" thickBot="1" x14ac:dyDescent="0.3">
      <c r="B68" s="84"/>
      <c r="C68" s="25" t="s">
        <v>11</v>
      </c>
      <c r="D68" s="42">
        <f t="shared" si="1"/>
        <v>0</v>
      </c>
      <c r="E68" s="43">
        <v>0</v>
      </c>
      <c r="F68" s="43">
        <v>0</v>
      </c>
      <c r="G68" s="43">
        <v>0</v>
      </c>
      <c r="H68" s="43">
        <v>0</v>
      </c>
      <c r="I68" s="43">
        <v>0</v>
      </c>
      <c r="J68" s="43">
        <v>0</v>
      </c>
      <c r="K68" s="43">
        <v>0</v>
      </c>
      <c r="L68" s="43">
        <v>0</v>
      </c>
      <c r="M68" s="43">
        <v>0</v>
      </c>
      <c r="N68" s="106">
        <v>0</v>
      </c>
      <c r="O68" s="106"/>
      <c r="P68" s="44">
        <f t="shared" ref="P68" si="25">SUM(P69:P72)</f>
        <v>0</v>
      </c>
    </row>
  </sheetData>
  <mergeCells count="77">
    <mergeCell ref="N26:O26"/>
    <mergeCell ref="N27:O27"/>
    <mergeCell ref="N28:O28"/>
    <mergeCell ref="M14:N14"/>
    <mergeCell ref="M15:N15"/>
    <mergeCell ref="M16:N16"/>
    <mergeCell ref="M17:N17"/>
    <mergeCell ref="M18:N18"/>
    <mergeCell ref="N23:O23"/>
    <mergeCell ref="N19:O19"/>
    <mergeCell ref="N20:O20"/>
    <mergeCell ref="N21:O21"/>
    <mergeCell ref="N22:O22"/>
    <mergeCell ref="N50:O50"/>
    <mergeCell ref="N39:O39"/>
    <mergeCell ref="N40:O40"/>
    <mergeCell ref="N41:O41"/>
    <mergeCell ref="N42:O42"/>
    <mergeCell ref="N43:O43"/>
    <mergeCell ref="N44:O44"/>
    <mergeCell ref="N45:O45"/>
    <mergeCell ref="N46:O46"/>
    <mergeCell ref="N47:O47"/>
    <mergeCell ref="N48:O48"/>
    <mergeCell ref="N49:O49"/>
    <mergeCell ref="N60:O60"/>
    <mergeCell ref="N61:O61"/>
    <mergeCell ref="N62:O62"/>
    <mergeCell ref="N51:O51"/>
    <mergeCell ref="N52:O52"/>
    <mergeCell ref="N53:O53"/>
    <mergeCell ref="N54:O54"/>
    <mergeCell ref="N55:O55"/>
    <mergeCell ref="N56:O56"/>
    <mergeCell ref="B29:B33"/>
    <mergeCell ref="A4:O4"/>
    <mergeCell ref="M11:N11"/>
    <mergeCell ref="M10:N10"/>
    <mergeCell ref="M9:N9"/>
    <mergeCell ref="M8:N8"/>
    <mergeCell ref="B9:B13"/>
    <mergeCell ref="M12:N12"/>
    <mergeCell ref="M13:N13"/>
    <mergeCell ref="D6:P7"/>
    <mergeCell ref="C6:C8"/>
    <mergeCell ref="B6:B8"/>
    <mergeCell ref="N29:O29"/>
    <mergeCell ref="N30:O30"/>
    <mergeCell ref="N31:O31"/>
    <mergeCell ref="N32:O32"/>
    <mergeCell ref="N68:O68"/>
    <mergeCell ref="N57:O57"/>
    <mergeCell ref="N58:O58"/>
    <mergeCell ref="N59:O59"/>
    <mergeCell ref="B14:B18"/>
    <mergeCell ref="B19:B23"/>
    <mergeCell ref="B24:B28"/>
    <mergeCell ref="B34:B38"/>
    <mergeCell ref="N33:O33"/>
    <mergeCell ref="N34:O34"/>
    <mergeCell ref="N35:O35"/>
    <mergeCell ref="N36:O36"/>
    <mergeCell ref="N37:O37"/>
    <mergeCell ref="N38:O38"/>
    <mergeCell ref="N24:O24"/>
    <mergeCell ref="N25:O25"/>
    <mergeCell ref="N63:O63"/>
    <mergeCell ref="N64:O64"/>
    <mergeCell ref="N65:O65"/>
    <mergeCell ref="N66:O66"/>
    <mergeCell ref="N67:O67"/>
    <mergeCell ref="B50:B53"/>
    <mergeCell ref="B55:B58"/>
    <mergeCell ref="B60:B63"/>
    <mergeCell ref="B65:B68"/>
    <mergeCell ref="B40:B43"/>
    <mergeCell ref="B45:B48"/>
  </mergeCells>
  <pageMargins left="0.7" right="0.7" top="0.75" bottom="0.75" header="0.3" footer="0.3"/>
  <pageSetup paperSize="9" scale="9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O128"/>
  <sheetViews>
    <sheetView topLeftCell="A3" workbookViewId="0">
      <selection activeCell="L10" sqref="L10"/>
    </sheetView>
  </sheetViews>
  <sheetFormatPr defaultRowHeight="15" x14ac:dyDescent="0.25"/>
  <cols>
    <col min="1" max="1" width="4" customWidth="1"/>
    <col min="2" max="2" width="18.7109375" customWidth="1"/>
    <col min="3" max="3" width="12.7109375" customWidth="1"/>
    <col min="4" max="4" width="10" bestFit="1" customWidth="1"/>
    <col min="5" max="5" width="9.7109375" bestFit="1" customWidth="1"/>
    <col min="7" max="7" width="10.5703125" customWidth="1"/>
    <col min="9" max="9" width="10" customWidth="1"/>
    <col min="10" max="10" width="11.140625" customWidth="1"/>
    <col min="11" max="11" width="11.42578125" customWidth="1"/>
    <col min="12" max="12" width="10.85546875" bestFit="1" customWidth="1"/>
    <col min="13" max="13" width="9.7109375" bestFit="1" customWidth="1"/>
  </cols>
  <sheetData>
    <row r="2" spans="1:15" ht="21" customHeight="1" x14ac:dyDescent="0.25">
      <c r="M2" s="104" t="s">
        <v>59</v>
      </c>
      <c r="N2" s="104"/>
      <c r="O2" s="18"/>
    </row>
    <row r="3" spans="1:15" ht="36.75" customHeight="1" x14ac:dyDescent="0.25">
      <c r="A3" s="104" t="s">
        <v>60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8"/>
    </row>
    <row r="4" spans="1:15" ht="15.75" thickBot="1" x14ac:dyDescent="0.3">
      <c r="B4" s="14"/>
    </row>
    <row r="5" spans="1:15" ht="42" customHeight="1" x14ac:dyDescent="0.25">
      <c r="B5" s="4"/>
      <c r="C5" s="29"/>
      <c r="D5" s="85" t="s">
        <v>62</v>
      </c>
      <c r="E5" s="86"/>
      <c r="F5" s="86"/>
      <c r="G5" s="86"/>
      <c r="H5" s="86"/>
      <c r="I5" s="86"/>
      <c r="J5" s="86"/>
      <c r="K5" s="86"/>
      <c r="L5" s="86"/>
      <c r="M5" s="86"/>
      <c r="N5" s="86"/>
      <c r="O5" s="87"/>
    </row>
    <row r="6" spans="1:15" ht="42" x14ac:dyDescent="0.25">
      <c r="B6" s="7" t="s">
        <v>61</v>
      </c>
      <c r="C6" s="20" t="s">
        <v>3</v>
      </c>
      <c r="D6" s="114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6"/>
    </row>
    <row r="7" spans="1:15" ht="21.75" thickBot="1" x14ac:dyDescent="0.3">
      <c r="B7" s="9"/>
      <c r="C7" s="30"/>
      <c r="D7" s="68" t="s">
        <v>37</v>
      </c>
      <c r="E7" s="54">
        <v>2015</v>
      </c>
      <c r="F7" s="54">
        <v>2016</v>
      </c>
      <c r="G7" s="54">
        <v>2017</v>
      </c>
      <c r="H7" s="54">
        <v>2018</v>
      </c>
      <c r="I7" s="54">
        <v>2019</v>
      </c>
      <c r="J7" s="69">
        <v>2020</v>
      </c>
      <c r="K7" s="54">
        <v>2021</v>
      </c>
      <c r="L7" s="54">
        <v>2022</v>
      </c>
      <c r="M7" s="54">
        <v>2023</v>
      </c>
      <c r="N7" s="54">
        <v>2024</v>
      </c>
      <c r="O7" s="55">
        <v>2025</v>
      </c>
    </row>
    <row r="8" spans="1:15" ht="21.75" thickBot="1" x14ac:dyDescent="0.3">
      <c r="B8" s="7" t="s">
        <v>19</v>
      </c>
      <c r="C8" s="22" t="s">
        <v>14</v>
      </c>
      <c r="D8" s="74">
        <f>SUM(E8:O8)</f>
        <v>519743.04871</v>
      </c>
      <c r="E8" s="75">
        <f>SUM(E9:E12)</f>
        <v>8799.7537000000011</v>
      </c>
      <c r="F8" s="75">
        <f t="shared" ref="F8:O8" si="0">SUM(F9:F12)</f>
        <v>32662.496649999997</v>
      </c>
      <c r="G8" s="75">
        <f t="shared" si="0"/>
        <v>11418.435379999999</v>
      </c>
      <c r="H8" s="75">
        <f t="shared" si="0"/>
        <v>10989.7359</v>
      </c>
      <c r="I8" s="75">
        <f t="shared" si="0"/>
        <v>12693.204000000002</v>
      </c>
      <c r="J8" s="76">
        <f t="shared" si="0"/>
        <v>34585.11058</v>
      </c>
      <c r="K8" s="75">
        <f t="shared" si="0"/>
        <v>68373.533070000005</v>
      </c>
      <c r="L8" s="122">
        <f t="shared" si="0"/>
        <v>138433.00342999998</v>
      </c>
      <c r="M8" s="75">
        <f t="shared" si="0"/>
        <v>185783.89599999998</v>
      </c>
      <c r="N8" s="75">
        <f t="shared" si="0"/>
        <v>7666.33</v>
      </c>
      <c r="O8" s="77">
        <f t="shared" si="0"/>
        <v>8337.5499999999993</v>
      </c>
    </row>
    <row r="9" spans="1:15" ht="53.25" thickBot="1" x14ac:dyDescent="0.3">
      <c r="B9" s="7" t="s">
        <v>99</v>
      </c>
      <c r="C9" s="22" t="s">
        <v>8</v>
      </c>
      <c r="D9" s="70">
        <f t="shared" ref="D9:D71" si="1">SUM(E9:O9)</f>
        <v>0</v>
      </c>
      <c r="E9" s="71">
        <f>SUM(E14+E18+E23+E28+E33+E38+E43+E48+E53+E58+E63+E68+E73+E78+E83+E88+E93+E98+E103+E108+E113+E118+E124)</f>
        <v>0</v>
      </c>
      <c r="F9" s="71">
        <f t="shared" ref="F9:O9" si="2">SUM(F14+F18+F23+F28+F33+F38+F43+F48+F53+F58+F63+F68+F73+F78+F83+F88+F93+F98+F103+F108+F113+F118+F124)</f>
        <v>0</v>
      </c>
      <c r="G9" s="71">
        <f t="shared" si="2"/>
        <v>0</v>
      </c>
      <c r="H9" s="71">
        <f t="shared" si="2"/>
        <v>0</v>
      </c>
      <c r="I9" s="71">
        <f t="shared" si="2"/>
        <v>0</v>
      </c>
      <c r="J9" s="72">
        <f t="shared" si="2"/>
        <v>0</v>
      </c>
      <c r="K9" s="71">
        <f t="shared" si="2"/>
        <v>0</v>
      </c>
      <c r="L9" s="71">
        <f t="shared" si="2"/>
        <v>0</v>
      </c>
      <c r="M9" s="71">
        <f t="shared" si="2"/>
        <v>0</v>
      </c>
      <c r="N9" s="71">
        <f t="shared" si="2"/>
        <v>0</v>
      </c>
      <c r="O9" s="73">
        <f t="shared" si="2"/>
        <v>0</v>
      </c>
    </row>
    <row r="10" spans="1:15" ht="21.75" thickBot="1" x14ac:dyDescent="0.3">
      <c r="B10" s="8"/>
      <c r="C10" s="22" t="s">
        <v>9</v>
      </c>
      <c r="D10" s="38">
        <f t="shared" si="1"/>
        <v>379161.45337999996</v>
      </c>
      <c r="E10" s="26">
        <f>SUM(E15+E19+E24+E29+E34+E39+E44+E49+E54+E59+E64+E69+E74+E79+E84+E89+E94+E99+E104+E109+E114+E119+E125)</f>
        <v>802.66</v>
      </c>
      <c r="F10" s="26">
        <f t="shared" ref="F10:O10" si="3">SUM(F15+F19+F24+F29+F34+F39+F44+F49+F54+F59+F64+F69+F74+F79+F84+F89+F94+F99+F104+F109+F114+F119+F125)</f>
        <v>15595</v>
      </c>
      <c r="G10" s="26">
        <f t="shared" si="3"/>
        <v>0</v>
      </c>
      <c r="H10" s="26">
        <f t="shared" si="3"/>
        <v>0</v>
      </c>
      <c r="I10" s="26">
        <f t="shared" si="3"/>
        <v>1158.1369999999999</v>
      </c>
      <c r="J10" s="32">
        <f t="shared" si="3"/>
        <v>16551.17958</v>
      </c>
      <c r="K10" s="26">
        <f t="shared" si="3"/>
        <v>52980.540799999995</v>
      </c>
      <c r="L10" s="124">
        <f t="shared" si="3"/>
        <v>112849.09</v>
      </c>
      <c r="M10" s="26">
        <f t="shared" si="3"/>
        <v>179224.84599999999</v>
      </c>
      <c r="N10" s="26">
        <f t="shared" si="3"/>
        <v>0</v>
      </c>
      <c r="O10" s="37">
        <f t="shared" si="3"/>
        <v>0</v>
      </c>
    </row>
    <row r="11" spans="1:15" ht="32.25" thickBot="1" x14ac:dyDescent="0.3">
      <c r="B11" s="8"/>
      <c r="C11" s="22" t="s">
        <v>10</v>
      </c>
      <c r="D11" s="38">
        <f t="shared" si="1"/>
        <v>140036.07524999999</v>
      </c>
      <c r="E11" s="26">
        <f>SUM(E16+E20+E25+E30+E35+E40+E45+E50+E55+E60+E65+E70+E75+E80+E85+E90+E95+E100+E105+E110+E115+E120+E126)</f>
        <v>7997.0937000000004</v>
      </c>
      <c r="F11" s="26">
        <f t="shared" ref="F11:O11" si="4">SUM(F16+F20+F25+F30+F35+F40+F45+F50+F55+F60+F65+F70+F75+F80+F85+F90+F95+F100+F105+F110+F115+F120+F126)</f>
        <v>16521.976569999999</v>
      </c>
      <c r="G11" s="26">
        <f t="shared" si="4"/>
        <v>11418.435379999999</v>
      </c>
      <c r="H11" s="26">
        <f t="shared" si="4"/>
        <v>10989.7359</v>
      </c>
      <c r="I11" s="26">
        <f t="shared" si="4"/>
        <v>11535.067000000001</v>
      </c>
      <c r="J11" s="32">
        <f t="shared" si="4"/>
        <v>18033.931</v>
      </c>
      <c r="K11" s="26">
        <f t="shared" si="4"/>
        <v>15392.992270000002</v>
      </c>
      <c r="L11" s="123">
        <f>SUM(L16+L20+L25+L30+L35+L40+L45+L50+L55+L60+L65+L70+L75+L80+L85+L90+L95+L100+L105+L110+L115+L120+L126)</f>
        <v>25583.913430000001</v>
      </c>
      <c r="M11" s="26">
        <f t="shared" si="4"/>
        <v>6559.05</v>
      </c>
      <c r="N11" s="26">
        <f t="shared" si="4"/>
        <v>7666.33</v>
      </c>
      <c r="O11" s="37">
        <f t="shared" si="4"/>
        <v>8337.5499999999993</v>
      </c>
    </row>
    <row r="12" spans="1:15" ht="42.75" thickBot="1" x14ac:dyDescent="0.3">
      <c r="B12" s="9"/>
      <c r="C12" s="22" t="s">
        <v>11</v>
      </c>
      <c r="D12" s="38">
        <f t="shared" si="1"/>
        <v>545.52008000000001</v>
      </c>
      <c r="E12" s="26">
        <f>SUM(E17+E21+E26+E31+E36+E41+E46+E51+E56+E61+E66+E71+E76+E81+E86+E96+E101+E106+E111+E116+E122+E128)</f>
        <v>0</v>
      </c>
      <c r="F12" s="27">
        <f t="shared" ref="F12:N12" si="5">SUM(F17+F21+F26+F31+F36+F41+F46+F51+F56+F61+F66+F71+F76+F81+F86+F96+F101+F106+F111+F116+F122+F128)</f>
        <v>545.52008000000001</v>
      </c>
      <c r="G12" s="26">
        <f t="shared" si="5"/>
        <v>0</v>
      </c>
      <c r="H12" s="26">
        <f t="shared" si="5"/>
        <v>0</v>
      </c>
      <c r="I12" s="26">
        <f t="shared" si="5"/>
        <v>0</v>
      </c>
      <c r="J12" s="32">
        <f t="shared" si="5"/>
        <v>0</v>
      </c>
      <c r="K12" s="26">
        <f t="shared" si="5"/>
        <v>0</v>
      </c>
      <c r="L12" s="26">
        <f t="shared" si="5"/>
        <v>0</v>
      </c>
      <c r="M12" s="26">
        <f t="shared" si="5"/>
        <v>0</v>
      </c>
      <c r="N12" s="26">
        <f t="shared" si="5"/>
        <v>0</v>
      </c>
      <c r="O12" s="37">
        <f t="shared" ref="O12" si="6">SUM(O17+O21+O26+O31+O36+O41+O46+O51+O56+O61+O66+O71+O76+O81+O86+O91+O96+O101+O106+O111+O116+O121+O127)</f>
        <v>0</v>
      </c>
    </row>
    <row r="13" spans="1:15" ht="15.75" thickBot="1" x14ac:dyDescent="0.3">
      <c r="B13" s="12" t="s">
        <v>63</v>
      </c>
      <c r="C13" s="25" t="s">
        <v>14</v>
      </c>
      <c r="D13" s="39">
        <f t="shared" si="1"/>
        <v>8744.1470399999998</v>
      </c>
      <c r="E13" s="27">
        <f>SUM(E14:E17)</f>
        <v>7859.5382200000004</v>
      </c>
      <c r="F13" s="27">
        <f t="shared" ref="F13:N13" si="7">SUM(F14:F17)</f>
        <v>569.60882000000004</v>
      </c>
      <c r="G13" s="27">
        <f t="shared" si="7"/>
        <v>0</v>
      </c>
      <c r="H13" s="27">
        <f t="shared" si="7"/>
        <v>0</v>
      </c>
      <c r="I13" s="27">
        <f t="shared" si="7"/>
        <v>0</v>
      </c>
      <c r="J13" s="33">
        <f t="shared" si="7"/>
        <v>0</v>
      </c>
      <c r="K13" s="27">
        <f t="shared" si="7"/>
        <v>0</v>
      </c>
      <c r="L13" s="27">
        <f t="shared" si="7"/>
        <v>315</v>
      </c>
      <c r="M13" s="27">
        <f t="shared" si="7"/>
        <v>0</v>
      </c>
      <c r="N13" s="27">
        <f t="shared" si="7"/>
        <v>0</v>
      </c>
      <c r="O13" s="40">
        <f>SUM(O14:O17)</f>
        <v>0</v>
      </c>
    </row>
    <row r="14" spans="1:15" ht="24" customHeight="1" thickBot="1" x14ac:dyDescent="0.3">
      <c r="B14" s="83" t="s">
        <v>64</v>
      </c>
      <c r="C14" s="25" t="s">
        <v>8</v>
      </c>
      <c r="D14" s="39">
        <f t="shared" si="1"/>
        <v>0</v>
      </c>
      <c r="E14" s="27">
        <v>0</v>
      </c>
      <c r="F14" s="27">
        <v>0</v>
      </c>
      <c r="G14" s="27">
        <v>0</v>
      </c>
      <c r="H14" s="27">
        <v>0</v>
      </c>
      <c r="I14" s="27">
        <v>0</v>
      </c>
      <c r="J14" s="33">
        <v>0</v>
      </c>
      <c r="K14" s="27">
        <v>0</v>
      </c>
      <c r="L14" s="27">
        <v>0</v>
      </c>
      <c r="M14" s="27">
        <v>0</v>
      </c>
      <c r="N14" s="27">
        <v>0</v>
      </c>
      <c r="O14" s="40">
        <v>0</v>
      </c>
    </row>
    <row r="15" spans="1:15" ht="23.25" thickBot="1" x14ac:dyDescent="0.3">
      <c r="B15" s="83"/>
      <c r="C15" s="25" t="s">
        <v>9</v>
      </c>
      <c r="D15" s="39">
        <f t="shared" si="1"/>
        <v>0</v>
      </c>
      <c r="E15" s="27">
        <v>0</v>
      </c>
      <c r="F15" s="27">
        <v>0</v>
      </c>
      <c r="G15" s="27">
        <v>0</v>
      </c>
      <c r="H15" s="27">
        <v>0</v>
      </c>
      <c r="I15" s="27">
        <v>0</v>
      </c>
      <c r="J15" s="33">
        <v>0</v>
      </c>
      <c r="K15" s="27">
        <v>0</v>
      </c>
      <c r="L15" s="27">
        <v>0</v>
      </c>
      <c r="M15" s="27">
        <v>0</v>
      </c>
      <c r="N15" s="27">
        <v>0</v>
      </c>
      <c r="O15" s="40">
        <v>0</v>
      </c>
    </row>
    <row r="16" spans="1:15" ht="34.5" thickBot="1" x14ac:dyDescent="0.3">
      <c r="B16" s="83"/>
      <c r="C16" s="25" t="s">
        <v>10</v>
      </c>
      <c r="D16" s="39">
        <f t="shared" si="1"/>
        <v>8744.1470399999998</v>
      </c>
      <c r="E16" s="27">
        <v>7859.5382200000004</v>
      </c>
      <c r="F16" s="27">
        <v>569.60882000000004</v>
      </c>
      <c r="G16" s="28">
        <v>0</v>
      </c>
      <c r="H16" s="27">
        <v>0</v>
      </c>
      <c r="I16" s="27">
        <v>0</v>
      </c>
      <c r="J16" s="33">
        <v>0</v>
      </c>
      <c r="K16" s="27">
        <v>0</v>
      </c>
      <c r="L16" s="27">
        <v>315</v>
      </c>
      <c r="M16" s="27">
        <v>0</v>
      </c>
      <c r="N16" s="27">
        <v>0</v>
      </c>
      <c r="O16" s="40">
        <v>0</v>
      </c>
    </row>
    <row r="17" spans="2:15" ht="45.75" thickBot="1" x14ac:dyDescent="0.3">
      <c r="B17" s="9"/>
      <c r="C17" s="25" t="s">
        <v>11</v>
      </c>
      <c r="D17" s="39">
        <f t="shared" si="1"/>
        <v>0</v>
      </c>
      <c r="E17" s="27">
        <v>0</v>
      </c>
      <c r="F17" s="27">
        <v>0</v>
      </c>
      <c r="G17" s="27">
        <v>0</v>
      </c>
      <c r="H17" s="27">
        <v>0</v>
      </c>
      <c r="I17" s="27">
        <v>0</v>
      </c>
      <c r="J17" s="33">
        <v>0</v>
      </c>
      <c r="K17" s="27">
        <v>0</v>
      </c>
      <c r="L17" s="27">
        <v>0</v>
      </c>
      <c r="M17" s="27">
        <v>0</v>
      </c>
      <c r="N17" s="27">
        <v>0</v>
      </c>
      <c r="O17" s="40">
        <v>0</v>
      </c>
    </row>
    <row r="18" spans="2:15" ht="23.25" thickBot="1" x14ac:dyDescent="0.3">
      <c r="B18" s="118" t="s">
        <v>65</v>
      </c>
      <c r="C18" s="25" t="s">
        <v>8</v>
      </c>
      <c r="D18" s="39">
        <f t="shared" si="1"/>
        <v>0</v>
      </c>
      <c r="E18" s="27">
        <v>0</v>
      </c>
      <c r="F18" s="27">
        <v>0</v>
      </c>
      <c r="G18" s="27">
        <v>0</v>
      </c>
      <c r="H18" s="27">
        <v>0</v>
      </c>
      <c r="I18" s="27">
        <v>0</v>
      </c>
      <c r="J18" s="33">
        <v>0</v>
      </c>
      <c r="K18" s="27">
        <v>0</v>
      </c>
      <c r="L18" s="27">
        <v>0</v>
      </c>
      <c r="M18" s="27">
        <v>0</v>
      </c>
      <c r="N18" s="27">
        <v>0</v>
      </c>
      <c r="O18" s="40">
        <v>0</v>
      </c>
    </row>
    <row r="19" spans="2:15" ht="23.25" thickBot="1" x14ac:dyDescent="0.3">
      <c r="B19" s="119"/>
      <c r="C19" s="25" t="s">
        <v>9</v>
      </c>
      <c r="D19" s="39">
        <f t="shared" si="1"/>
        <v>0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33">
        <v>0</v>
      </c>
      <c r="K19" s="27">
        <v>0</v>
      </c>
      <c r="L19" s="27">
        <v>0</v>
      </c>
      <c r="M19" s="27">
        <v>0</v>
      </c>
      <c r="N19" s="27">
        <v>0</v>
      </c>
      <c r="O19" s="40">
        <v>0</v>
      </c>
    </row>
    <row r="20" spans="2:15" ht="34.5" thickBot="1" x14ac:dyDescent="0.3">
      <c r="B20" s="119"/>
      <c r="C20" s="25" t="s">
        <v>10</v>
      </c>
      <c r="D20" s="39">
        <f t="shared" si="1"/>
        <v>85462.395799999998</v>
      </c>
      <c r="E20" s="27">
        <v>0</v>
      </c>
      <c r="F20" s="27">
        <v>2898.9883799999998</v>
      </c>
      <c r="G20" s="27">
        <v>5355.91338</v>
      </c>
      <c r="H20" s="27">
        <v>3667.5990900000002</v>
      </c>
      <c r="I20" s="27">
        <v>9855.4201900000007</v>
      </c>
      <c r="J20" s="33">
        <v>16554.059140000001</v>
      </c>
      <c r="K20" s="27">
        <v>11794.18223</v>
      </c>
      <c r="L20" s="27">
        <v>16430.953389999999</v>
      </c>
      <c r="M20" s="28">
        <v>2901.4</v>
      </c>
      <c r="N20" s="28">
        <v>7666.33</v>
      </c>
      <c r="O20" s="41">
        <v>8337.5499999999993</v>
      </c>
    </row>
    <row r="21" spans="2:15" ht="45.75" thickBot="1" x14ac:dyDescent="0.3">
      <c r="B21" s="120"/>
      <c r="C21" s="25" t="s">
        <v>11</v>
      </c>
      <c r="D21" s="39">
        <f t="shared" si="1"/>
        <v>0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33">
        <v>0</v>
      </c>
      <c r="K21" s="27">
        <v>0</v>
      </c>
      <c r="L21" s="27">
        <v>0</v>
      </c>
      <c r="M21" s="27">
        <v>0</v>
      </c>
      <c r="N21" s="27">
        <v>0</v>
      </c>
      <c r="O21" s="40">
        <v>0</v>
      </c>
    </row>
    <row r="22" spans="2:15" ht="15.75" thickBot="1" x14ac:dyDescent="0.3">
      <c r="B22" s="110" t="s">
        <v>92</v>
      </c>
      <c r="C22" s="25" t="s">
        <v>14</v>
      </c>
      <c r="D22" s="39">
        <f t="shared" si="1"/>
        <v>1086.325</v>
      </c>
      <c r="E22" s="27">
        <f>SUM(E23:E26)</f>
        <v>0</v>
      </c>
      <c r="F22" s="27">
        <f t="shared" ref="F22:O22" si="8">SUM(F23:F26)</f>
        <v>0</v>
      </c>
      <c r="G22" s="27">
        <f t="shared" si="8"/>
        <v>0</v>
      </c>
      <c r="H22" s="27">
        <f t="shared" si="8"/>
        <v>0</v>
      </c>
      <c r="I22" s="27">
        <f t="shared" si="8"/>
        <v>0</v>
      </c>
      <c r="J22" s="33">
        <f t="shared" si="8"/>
        <v>0</v>
      </c>
      <c r="K22" s="33">
        <f t="shared" si="8"/>
        <v>1086.325</v>
      </c>
      <c r="L22" s="27">
        <f t="shared" si="8"/>
        <v>0</v>
      </c>
      <c r="M22" s="27">
        <f t="shared" si="8"/>
        <v>0</v>
      </c>
      <c r="N22" s="27">
        <f t="shared" si="8"/>
        <v>0</v>
      </c>
      <c r="O22" s="40">
        <f t="shared" si="8"/>
        <v>0</v>
      </c>
    </row>
    <row r="23" spans="2:15" ht="23.25" thickBot="1" x14ac:dyDescent="0.3">
      <c r="B23" s="83"/>
      <c r="C23" s="25" t="s">
        <v>8</v>
      </c>
      <c r="D23" s="39">
        <f t="shared" si="1"/>
        <v>0</v>
      </c>
      <c r="E23" s="27">
        <v>0</v>
      </c>
      <c r="F23" s="27">
        <v>0</v>
      </c>
      <c r="G23" s="27">
        <v>0</v>
      </c>
      <c r="H23" s="27">
        <v>0</v>
      </c>
      <c r="I23" s="27">
        <v>0</v>
      </c>
      <c r="J23" s="33">
        <v>0</v>
      </c>
      <c r="K23" s="27">
        <v>0</v>
      </c>
      <c r="L23" s="27">
        <v>0</v>
      </c>
      <c r="M23" s="27">
        <v>0</v>
      </c>
      <c r="N23" s="27">
        <v>0</v>
      </c>
      <c r="O23" s="40">
        <v>0</v>
      </c>
    </row>
    <row r="24" spans="2:15" ht="23.25" thickBot="1" x14ac:dyDescent="0.3">
      <c r="B24" s="83"/>
      <c r="C24" s="25" t="s">
        <v>9</v>
      </c>
      <c r="D24" s="39">
        <f t="shared" si="1"/>
        <v>0</v>
      </c>
      <c r="E24" s="27">
        <v>0</v>
      </c>
      <c r="F24" s="27">
        <v>0</v>
      </c>
      <c r="G24" s="27">
        <v>0</v>
      </c>
      <c r="H24" s="27">
        <v>0</v>
      </c>
      <c r="I24" s="27">
        <v>0</v>
      </c>
      <c r="J24" s="33">
        <v>0</v>
      </c>
      <c r="K24" s="27">
        <v>0</v>
      </c>
      <c r="L24" s="27">
        <v>0</v>
      </c>
      <c r="M24" s="27">
        <v>0</v>
      </c>
      <c r="N24" s="27">
        <v>0</v>
      </c>
      <c r="O24" s="40">
        <v>0</v>
      </c>
    </row>
    <row r="25" spans="2:15" ht="34.5" thickBot="1" x14ac:dyDescent="0.3">
      <c r="B25" s="83"/>
      <c r="C25" s="25" t="s">
        <v>10</v>
      </c>
      <c r="D25" s="39">
        <f t="shared" si="1"/>
        <v>1086.325</v>
      </c>
      <c r="E25" s="27">
        <v>0</v>
      </c>
      <c r="F25" s="27">
        <v>0</v>
      </c>
      <c r="G25" s="27">
        <v>0</v>
      </c>
      <c r="H25" s="27">
        <v>0</v>
      </c>
      <c r="I25" s="27">
        <v>0</v>
      </c>
      <c r="J25" s="33">
        <v>0</v>
      </c>
      <c r="K25" s="27">
        <v>1086.325</v>
      </c>
      <c r="L25" s="27">
        <v>0</v>
      </c>
      <c r="M25" s="27">
        <v>0</v>
      </c>
      <c r="N25" s="27">
        <v>0</v>
      </c>
      <c r="O25" s="40">
        <v>0</v>
      </c>
    </row>
    <row r="26" spans="2:15" ht="45.75" thickBot="1" x14ac:dyDescent="0.3">
      <c r="B26" s="84"/>
      <c r="C26" s="25" t="s">
        <v>11</v>
      </c>
      <c r="D26" s="39">
        <f t="shared" si="1"/>
        <v>0</v>
      </c>
      <c r="E26" s="27">
        <v>0</v>
      </c>
      <c r="F26" s="27">
        <v>0</v>
      </c>
      <c r="G26" s="27">
        <v>0</v>
      </c>
      <c r="H26" s="27">
        <v>0</v>
      </c>
      <c r="I26" s="27">
        <v>0</v>
      </c>
      <c r="J26" s="33">
        <v>0</v>
      </c>
      <c r="K26" s="27">
        <v>0</v>
      </c>
      <c r="L26" s="27">
        <v>0</v>
      </c>
      <c r="M26" s="27">
        <v>0</v>
      </c>
      <c r="N26" s="27">
        <v>0</v>
      </c>
      <c r="O26" s="40">
        <v>0</v>
      </c>
    </row>
    <row r="27" spans="2:15" ht="23.25" thickBot="1" x14ac:dyDescent="0.3">
      <c r="B27" s="12" t="s">
        <v>66</v>
      </c>
      <c r="C27" s="25" t="s">
        <v>14</v>
      </c>
      <c r="D27" s="39">
        <f t="shared" si="1"/>
        <v>1644.2154799999998</v>
      </c>
      <c r="E27" s="27">
        <f>SUM(E28:E31)</f>
        <v>940.21547999999996</v>
      </c>
      <c r="F27" s="27">
        <f t="shared" ref="F27:N27" si="9">SUM(F28:F31)</f>
        <v>0</v>
      </c>
      <c r="G27" s="27">
        <f t="shared" si="9"/>
        <v>0</v>
      </c>
      <c r="H27" s="27">
        <f t="shared" si="9"/>
        <v>0</v>
      </c>
      <c r="I27" s="27">
        <f t="shared" si="9"/>
        <v>0</v>
      </c>
      <c r="J27" s="33">
        <f t="shared" si="9"/>
        <v>0</v>
      </c>
      <c r="K27" s="33">
        <f t="shared" si="9"/>
        <v>500</v>
      </c>
      <c r="L27" s="27">
        <f t="shared" si="9"/>
        <v>204</v>
      </c>
      <c r="M27" s="27">
        <f t="shared" si="9"/>
        <v>0</v>
      </c>
      <c r="N27" s="27">
        <f t="shared" si="9"/>
        <v>0</v>
      </c>
      <c r="O27" s="40">
        <f t="shared" ref="O27" si="10">SUM(O28:O31)</f>
        <v>0</v>
      </c>
    </row>
    <row r="28" spans="2:15" ht="22.5" customHeight="1" thickBot="1" x14ac:dyDescent="0.3">
      <c r="B28" s="83" t="s">
        <v>67</v>
      </c>
      <c r="C28" s="25" t="s">
        <v>8</v>
      </c>
      <c r="D28" s="39">
        <f t="shared" si="1"/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33">
        <v>0</v>
      </c>
      <c r="K28" s="27">
        <v>0</v>
      </c>
      <c r="L28" s="27">
        <v>0</v>
      </c>
      <c r="M28" s="27">
        <v>0</v>
      </c>
      <c r="N28" s="27">
        <v>0</v>
      </c>
      <c r="O28" s="40">
        <v>0</v>
      </c>
    </row>
    <row r="29" spans="2:15" ht="23.25" thickBot="1" x14ac:dyDescent="0.3">
      <c r="B29" s="83"/>
      <c r="C29" s="25" t="s">
        <v>9</v>
      </c>
      <c r="D29" s="39">
        <f t="shared" si="1"/>
        <v>802.66</v>
      </c>
      <c r="E29" s="27">
        <v>802.66</v>
      </c>
      <c r="F29" s="27">
        <v>0</v>
      </c>
      <c r="G29" s="27">
        <v>0</v>
      </c>
      <c r="H29" s="27">
        <v>0</v>
      </c>
      <c r="I29" s="27">
        <v>0</v>
      </c>
      <c r="J29" s="33">
        <v>0</v>
      </c>
      <c r="K29" s="27">
        <v>0</v>
      </c>
      <c r="L29" s="27">
        <v>0</v>
      </c>
      <c r="M29" s="27">
        <v>0</v>
      </c>
      <c r="N29" s="27">
        <v>0</v>
      </c>
      <c r="O29" s="40">
        <v>0</v>
      </c>
    </row>
    <row r="30" spans="2:15" ht="34.5" thickBot="1" x14ac:dyDescent="0.3">
      <c r="B30" s="8"/>
      <c r="C30" s="25" t="s">
        <v>10</v>
      </c>
      <c r="D30" s="39">
        <f t="shared" si="1"/>
        <v>841.55547999999999</v>
      </c>
      <c r="E30" s="27">
        <v>137.55547999999999</v>
      </c>
      <c r="F30" s="27">
        <v>0</v>
      </c>
      <c r="G30" s="27">
        <v>0</v>
      </c>
      <c r="H30" s="27">
        <v>0</v>
      </c>
      <c r="I30" s="27">
        <v>0</v>
      </c>
      <c r="J30" s="33">
        <v>0</v>
      </c>
      <c r="K30" s="27">
        <v>500</v>
      </c>
      <c r="L30" s="27">
        <v>204</v>
      </c>
      <c r="M30" s="27">
        <v>0</v>
      </c>
      <c r="N30" s="27">
        <v>0</v>
      </c>
      <c r="O30" s="40">
        <v>0</v>
      </c>
    </row>
    <row r="31" spans="2:15" ht="45.75" thickBot="1" x14ac:dyDescent="0.3">
      <c r="B31" s="9"/>
      <c r="C31" s="25" t="s">
        <v>11</v>
      </c>
      <c r="D31" s="39">
        <f t="shared" si="1"/>
        <v>0</v>
      </c>
      <c r="E31" s="27">
        <v>0</v>
      </c>
      <c r="F31" s="27">
        <v>0</v>
      </c>
      <c r="G31" s="27">
        <v>0</v>
      </c>
      <c r="H31" s="27">
        <v>0</v>
      </c>
      <c r="I31" s="27">
        <v>0</v>
      </c>
      <c r="J31" s="33">
        <v>0</v>
      </c>
      <c r="K31" s="27">
        <v>0</v>
      </c>
      <c r="L31" s="27">
        <v>0</v>
      </c>
      <c r="M31" s="27">
        <v>0</v>
      </c>
      <c r="N31" s="27">
        <v>0</v>
      </c>
      <c r="O31" s="40">
        <v>0</v>
      </c>
    </row>
    <row r="32" spans="2:15" ht="23.25" thickBot="1" x14ac:dyDescent="0.3">
      <c r="B32" s="12" t="s">
        <v>68</v>
      </c>
      <c r="C32" s="25" t="s">
        <v>14</v>
      </c>
      <c r="D32" s="39">
        <f t="shared" si="1"/>
        <v>10952.51945</v>
      </c>
      <c r="E32" s="27">
        <f>SUM(E33:E36)</f>
        <v>0</v>
      </c>
      <c r="F32" s="27">
        <f t="shared" ref="F32:O32" si="11">SUM(F33:F36)</f>
        <v>10952.51945</v>
      </c>
      <c r="G32" s="27">
        <f t="shared" si="11"/>
        <v>0</v>
      </c>
      <c r="H32" s="27">
        <f t="shared" si="11"/>
        <v>0</v>
      </c>
      <c r="I32" s="27">
        <f t="shared" si="11"/>
        <v>0</v>
      </c>
      <c r="J32" s="33">
        <f t="shared" si="11"/>
        <v>0</v>
      </c>
      <c r="K32" s="27">
        <f t="shared" si="11"/>
        <v>0</v>
      </c>
      <c r="L32" s="27">
        <f t="shared" si="11"/>
        <v>0</v>
      </c>
      <c r="M32" s="27">
        <f t="shared" si="11"/>
        <v>0</v>
      </c>
      <c r="N32" s="27">
        <f t="shared" si="11"/>
        <v>0</v>
      </c>
      <c r="O32" s="40">
        <f t="shared" si="11"/>
        <v>0</v>
      </c>
    </row>
    <row r="33" spans="2:15" ht="46.5" customHeight="1" thickBot="1" x14ac:dyDescent="0.3">
      <c r="B33" s="12" t="s">
        <v>69</v>
      </c>
      <c r="C33" s="25" t="s">
        <v>8</v>
      </c>
      <c r="D33" s="39">
        <f t="shared" si="1"/>
        <v>0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33">
        <v>0</v>
      </c>
      <c r="K33" s="27">
        <v>0</v>
      </c>
      <c r="L33" s="27">
        <v>0</v>
      </c>
      <c r="M33" s="27">
        <v>0</v>
      </c>
      <c r="N33" s="27">
        <v>0</v>
      </c>
      <c r="O33" s="40">
        <v>0</v>
      </c>
    </row>
    <row r="34" spans="2:15" ht="24.75" customHeight="1" thickBot="1" x14ac:dyDescent="0.3">
      <c r="B34" s="12" t="s">
        <v>70</v>
      </c>
      <c r="C34" s="25" t="s">
        <v>9</v>
      </c>
      <c r="D34" s="39">
        <f t="shared" si="1"/>
        <v>0</v>
      </c>
      <c r="E34" s="27">
        <v>0</v>
      </c>
      <c r="F34" s="27">
        <v>0</v>
      </c>
      <c r="G34" s="27">
        <v>0</v>
      </c>
      <c r="H34" s="27">
        <v>0</v>
      </c>
      <c r="I34" s="27">
        <v>0</v>
      </c>
      <c r="J34" s="33">
        <v>0</v>
      </c>
      <c r="K34" s="27">
        <v>0</v>
      </c>
      <c r="L34" s="27">
        <v>0</v>
      </c>
      <c r="M34" s="27">
        <v>0</v>
      </c>
      <c r="N34" s="27">
        <v>0</v>
      </c>
      <c r="O34" s="40">
        <v>0</v>
      </c>
    </row>
    <row r="35" spans="2:15" ht="34.5" thickBot="1" x14ac:dyDescent="0.3">
      <c r="B35" s="8"/>
      <c r="C35" s="25" t="s">
        <v>10</v>
      </c>
      <c r="D35" s="39">
        <f t="shared" si="1"/>
        <v>10406.99937</v>
      </c>
      <c r="E35" s="27">
        <v>0</v>
      </c>
      <c r="F35" s="27">
        <v>10406.99937</v>
      </c>
      <c r="G35" s="27">
        <v>0</v>
      </c>
      <c r="H35" s="27">
        <v>0</v>
      </c>
      <c r="I35" s="27">
        <v>0</v>
      </c>
      <c r="J35" s="33">
        <v>0</v>
      </c>
      <c r="K35" s="27">
        <v>0</v>
      </c>
      <c r="L35" s="27">
        <v>0</v>
      </c>
      <c r="M35" s="27">
        <v>0</v>
      </c>
      <c r="N35" s="27">
        <v>0</v>
      </c>
      <c r="O35" s="40">
        <v>0</v>
      </c>
    </row>
    <row r="36" spans="2:15" ht="45.75" thickBot="1" x14ac:dyDescent="0.3">
      <c r="B36" s="9"/>
      <c r="C36" s="25" t="s">
        <v>11</v>
      </c>
      <c r="D36" s="39">
        <f t="shared" si="1"/>
        <v>545.52008000000001</v>
      </c>
      <c r="E36" s="27">
        <v>0</v>
      </c>
      <c r="F36" s="27">
        <v>545.52008000000001</v>
      </c>
      <c r="G36" s="27">
        <v>0</v>
      </c>
      <c r="H36" s="27">
        <v>0</v>
      </c>
      <c r="I36" s="27">
        <v>0</v>
      </c>
      <c r="J36" s="33">
        <v>0</v>
      </c>
      <c r="K36" s="27">
        <v>0</v>
      </c>
      <c r="L36" s="27">
        <v>0</v>
      </c>
      <c r="M36" s="27">
        <v>0</v>
      </c>
      <c r="N36" s="27">
        <v>0</v>
      </c>
      <c r="O36" s="40">
        <v>0</v>
      </c>
    </row>
    <row r="37" spans="2:15" ht="23.25" thickBot="1" x14ac:dyDescent="0.3">
      <c r="B37" s="12" t="s">
        <v>71</v>
      </c>
      <c r="C37" s="25" t="s">
        <v>14</v>
      </c>
      <c r="D37" s="39">
        <f t="shared" si="1"/>
        <v>20418.274429999998</v>
      </c>
      <c r="E37" s="27">
        <f>SUM(E38:E41)</f>
        <v>0</v>
      </c>
      <c r="F37" s="27">
        <f t="shared" ref="F37:O37" si="12">SUM(F38:F41)</f>
        <v>16416.18</v>
      </c>
      <c r="G37" s="27">
        <f t="shared" si="12"/>
        <v>1582.80081</v>
      </c>
      <c r="H37" s="27">
        <f t="shared" si="12"/>
        <v>1209.64681</v>
      </c>
      <c r="I37" s="27">
        <f t="shared" si="12"/>
        <v>1209.64681</v>
      </c>
      <c r="J37" s="33">
        <f t="shared" si="12"/>
        <v>0</v>
      </c>
      <c r="K37" s="27">
        <f t="shared" si="12"/>
        <v>0</v>
      </c>
      <c r="L37" s="27">
        <f t="shared" si="12"/>
        <v>0</v>
      </c>
      <c r="M37" s="27">
        <f t="shared" si="12"/>
        <v>0</v>
      </c>
      <c r="N37" s="27">
        <f t="shared" si="12"/>
        <v>0</v>
      </c>
      <c r="O37" s="40">
        <f t="shared" si="12"/>
        <v>0</v>
      </c>
    </row>
    <row r="38" spans="2:15" ht="28.5" customHeight="1" thickBot="1" x14ac:dyDescent="0.3">
      <c r="B38" s="83" t="s">
        <v>72</v>
      </c>
      <c r="C38" s="25" t="s">
        <v>8</v>
      </c>
      <c r="D38" s="39">
        <f t="shared" si="1"/>
        <v>0</v>
      </c>
      <c r="E38" s="27">
        <v>0</v>
      </c>
      <c r="F38" s="27">
        <v>0</v>
      </c>
      <c r="G38" s="27">
        <v>0</v>
      </c>
      <c r="H38" s="27">
        <v>0</v>
      </c>
      <c r="I38" s="27">
        <v>0</v>
      </c>
      <c r="J38" s="33">
        <v>0</v>
      </c>
      <c r="K38" s="27">
        <v>0</v>
      </c>
      <c r="L38" s="27">
        <v>0</v>
      </c>
      <c r="M38" s="27">
        <v>0</v>
      </c>
      <c r="N38" s="27">
        <v>0</v>
      </c>
      <c r="O38" s="40">
        <v>0</v>
      </c>
    </row>
    <row r="39" spans="2:15" ht="23.25" thickBot="1" x14ac:dyDescent="0.3">
      <c r="B39" s="83"/>
      <c r="C39" s="25" t="s">
        <v>9</v>
      </c>
      <c r="D39" s="39">
        <f t="shared" si="1"/>
        <v>15595</v>
      </c>
      <c r="E39" s="27">
        <v>0</v>
      </c>
      <c r="F39" s="27">
        <v>15595</v>
      </c>
      <c r="G39" s="27">
        <v>0</v>
      </c>
      <c r="H39" s="27">
        <v>0</v>
      </c>
      <c r="I39" s="27">
        <v>0</v>
      </c>
      <c r="J39" s="33">
        <v>0</v>
      </c>
      <c r="K39" s="27">
        <v>0</v>
      </c>
      <c r="L39" s="27">
        <v>0</v>
      </c>
      <c r="M39" s="27">
        <v>0</v>
      </c>
      <c r="N39" s="27">
        <v>0</v>
      </c>
      <c r="O39" s="40">
        <v>0</v>
      </c>
    </row>
    <row r="40" spans="2:15" ht="34.5" thickBot="1" x14ac:dyDescent="0.3">
      <c r="B40" s="83"/>
      <c r="C40" s="25" t="s">
        <v>10</v>
      </c>
      <c r="D40" s="39">
        <f t="shared" si="1"/>
        <v>4823.2744300000004</v>
      </c>
      <c r="E40" s="27">
        <v>0</v>
      </c>
      <c r="F40" s="27">
        <v>821.18</v>
      </c>
      <c r="G40" s="27">
        <v>1582.80081</v>
      </c>
      <c r="H40" s="27">
        <v>1209.64681</v>
      </c>
      <c r="I40" s="27">
        <v>1209.64681</v>
      </c>
      <c r="J40" s="33">
        <v>0</v>
      </c>
      <c r="K40" s="27">
        <v>0</v>
      </c>
      <c r="L40" s="27">
        <v>0</v>
      </c>
      <c r="M40" s="27">
        <v>0</v>
      </c>
      <c r="N40" s="27">
        <v>0</v>
      </c>
      <c r="O40" s="40">
        <v>0</v>
      </c>
    </row>
    <row r="41" spans="2:15" ht="45.75" thickBot="1" x14ac:dyDescent="0.3">
      <c r="B41" s="9"/>
      <c r="C41" s="25" t="s">
        <v>11</v>
      </c>
      <c r="D41" s="39">
        <f t="shared" si="1"/>
        <v>0</v>
      </c>
      <c r="E41" s="27">
        <v>0</v>
      </c>
      <c r="F41" s="27">
        <v>0</v>
      </c>
      <c r="G41" s="27">
        <v>0</v>
      </c>
      <c r="H41" s="27">
        <v>0</v>
      </c>
      <c r="I41" s="27">
        <v>0</v>
      </c>
      <c r="J41" s="33">
        <v>0</v>
      </c>
      <c r="K41" s="27">
        <v>0</v>
      </c>
      <c r="L41" s="27">
        <v>0</v>
      </c>
      <c r="M41" s="27">
        <v>0</v>
      </c>
      <c r="N41" s="27">
        <v>0</v>
      </c>
      <c r="O41" s="40">
        <v>0</v>
      </c>
    </row>
    <row r="42" spans="2:15" ht="23.25" thickBot="1" x14ac:dyDescent="0.3">
      <c r="B42" s="12" t="s">
        <v>73</v>
      </c>
      <c r="C42" s="25" t="s">
        <v>14</v>
      </c>
      <c r="D42" s="39">
        <f t="shared" si="1"/>
        <v>6604.92119</v>
      </c>
      <c r="E42" s="27">
        <f>SUM(E43:E46)</f>
        <v>0</v>
      </c>
      <c r="F42" s="27">
        <f t="shared" ref="F42:O42" si="13">SUM(F43:F46)</f>
        <v>1825.2</v>
      </c>
      <c r="G42" s="27">
        <f t="shared" si="13"/>
        <v>4479.7211900000002</v>
      </c>
      <c r="H42" s="27">
        <f t="shared" si="13"/>
        <v>0</v>
      </c>
      <c r="I42" s="27">
        <f t="shared" si="13"/>
        <v>0</v>
      </c>
      <c r="J42" s="33">
        <f t="shared" si="13"/>
        <v>0</v>
      </c>
      <c r="K42" s="27">
        <f t="shared" si="13"/>
        <v>0</v>
      </c>
      <c r="L42" s="27">
        <f t="shared" si="13"/>
        <v>300</v>
      </c>
      <c r="M42" s="27">
        <f t="shared" si="13"/>
        <v>0</v>
      </c>
      <c r="N42" s="27">
        <f t="shared" si="13"/>
        <v>0</v>
      </c>
      <c r="O42" s="40">
        <f t="shared" si="13"/>
        <v>0</v>
      </c>
    </row>
    <row r="43" spans="2:15" ht="24" customHeight="1" thickBot="1" x14ac:dyDescent="0.3">
      <c r="B43" s="83" t="s">
        <v>74</v>
      </c>
      <c r="C43" s="25" t="s">
        <v>8</v>
      </c>
      <c r="D43" s="39">
        <f t="shared" si="1"/>
        <v>0</v>
      </c>
      <c r="E43" s="27">
        <v>0</v>
      </c>
      <c r="F43" s="27">
        <v>0</v>
      </c>
      <c r="G43" s="27">
        <v>0</v>
      </c>
      <c r="H43" s="27">
        <v>0</v>
      </c>
      <c r="I43" s="27">
        <v>0</v>
      </c>
      <c r="J43" s="33">
        <v>0</v>
      </c>
      <c r="K43" s="27">
        <v>0</v>
      </c>
      <c r="L43" s="27">
        <v>0</v>
      </c>
      <c r="M43" s="27">
        <v>0</v>
      </c>
      <c r="N43" s="27">
        <v>0</v>
      </c>
      <c r="O43" s="40">
        <v>0</v>
      </c>
    </row>
    <row r="44" spans="2:15" ht="23.25" thickBot="1" x14ac:dyDescent="0.3">
      <c r="B44" s="83"/>
      <c r="C44" s="25" t="s">
        <v>9</v>
      </c>
      <c r="D44" s="39">
        <f t="shared" si="1"/>
        <v>0</v>
      </c>
      <c r="E44" s="27">
        <v>0</v>
      </c>
      <c r="F44" s="27">
        <v>0</v>
      </c>
      <c r="G44" s="27">
        <v>0</v>
      </c>
      <c r="H44" s="27">
        <v>0</v>
      </c>
      <c r="I44" s="27">
        <v>0</v>
      </c>
      <c r="J44" s="33">
        <v>0</v>
      </c>
      <c r="K44" s="27">
        <v>0</v>
      </c>
      <c r="L44" s="27">
        <v>0</v>
      </c>
      <c r="M44" s="27">
        <v>0</v>
      </c>
      <c r="N44" s="27">
        <v>0</v>
      </c>
      <c r="O44" s="40">
        <v>0</v>
      </c>
    </row>
    <row r="45" spans="2:15" ht="34.5" thickBot="1" x14ac:dyDescent="0.3">
      <c r="B45" s="83"/>
      <c r="C45" s="25" t="s">
        <v>10</v>
      </c>
      <c r="D45" s="39">
        <f t="shared" si="1"/>
        <v>6604.92119</v>
      </c>
      <c r="E45" s="27">
        <v>0</v>
      </c>
      <c r="F45" s="27">
        <v>1825.2</v>
      </c>
      <c r="G45" s="27">
        <v>4479.7211900000002</v>
      </c>
      <c r="H45" s="27">
        <v>0</v>
      </c>
      <c r="I45" s="27">
        <v>0</v>
      </c>
      <c r="J45" s="33">
        <v>0</v>
      </c>
      <c r="K45" s="27">
        <v>0</v>
      </c>
      <c r="L45" s="27">
        <v>300</v>
      </c>
      <c r="M45" s="27">
        <v>0</v>
      </c>
      <c r="N45" s="27">
        <v>0</v>
      </c>
      <c r="O45" s="40">
        <v>0</v>
      </c>
    </row>
    <row r="46" spans="2:15" ht="45.75" thickBot="1" x14ac:dyDescent="0.3">
      <c r="B46" s="84"/>
      <c r="C46" s="25" t="s">
        <v>11</v>
      </c>
      <c r="D46" s="39">
        <f t="shared" si="1"/>
        <v>0</v>
      </c>
      <c r="E46" s="27">
        <v>0</v>
      </c>
      <c r="F46" s="27">
        <v>0</v>
      </c>
      <c r="G46" s="27">
        <v>0</v>
      </c>
      <c r="H46" s="27">
        <v>0</v>
      </c>
      <c r="I46" s="27">
        <v>0</v>
      </c>
      <c r="J46" s="33">
        <v>0</v>
      </c>
      <c r="K46" s="27">
        <v>0</v>
      </c>
      <c r="L46" s="27">
        <v>0</v>
      </c>
      <c r="M46" s="27">
        <v>0</v>
      </c>
      <c r="N46" s="27">
        <v>0</v>
      </c>
      <c r="O46" s="40">
        <v>0</v>
      </c>
    </row>
    <row r="47" spans="2:15" ht="23.25" thickBot="1" x14ac:dyDescent="0.3">
      <c r="B47" s="12" t="s">
        <v>75</v>
      </c>
      <c r="C47" s="25" t="s">
        <v>14</v>
      </c>
      <c r="D47" s="39">
        <f t="shared" si="1"/>
        <v>6112.49</v>
      </c>
      <c r="E47" s="27">
        <f>SUM(E48:E51)</f>
        <v>0</v>
      </c>
      <c r="F47" s="27">
        <f t="shared" ref="F47:O47" si="14">SUM(F48:F51)</f>
        <v>0</v>
      </c>
      <c r="G47" s="27">
        <f t="shared" si="14"/>
        <v>0</v>
      </c>
      <c r="H47" s="27">
        <f t="shared" si="14"/>
        <v>6112.49</v>
      </c>
      <c r="I47" s="27">
        <f t="shared" si="14"/>
        <v>0</v>
      </c>
      <c r="J47" s="33">
        <f t="shared" si="14"/>
        <v>0</v>
      </c>
      <c r="K47" s="27">
        <f t="shared" si="14"/>
        <v>0</v>
      </c>
      <c r="L47" s="27">
        <f t="shared" si="14"/>
        <v>0</v>
      </c>
      <c r="M47" s="27">
        <f t="shared" si="14"/>
        <v>0</v>
      </c>
      <c r="N47" s="27">
        <f t="shared" si="14"/>
        <v>0</v>
      </c>
      <c r="O47" s="40">
        <f t="shared" si="14"/>
        <v>0</v>
      </c>
    </row>
    <row r="48" spans="2:15" ht="21.75" customHeight="1" thickBot="1" x14ac:dyDescent="0.3">
      <c r="B48" s="83" t="s">
        <v>76</v>
      </c>
      <c r="C48" s="25" t="s">
        <v>8</v>
      </c>
      <c r="D48" s="39">
        <f t="shared" si="1"/>
        <v>0</v>
      </c>
      <c r="E48" s="27">
        <v>0</v>
      </c>
      <c r="F48" s="27">
        <v>0</v>
      </c>
      <c r="G48" s="27">
        <v>0</v>
      </c>
      <c r="H48" s="27">
        <v>0</v>
      </c>
      <c r="I48" s="27">
        <v>0</v>
      </c>
      <c r="J48" s="33">
        <v>0</v>
      </c>
      <c r="K48" s="27">
        <v>0</v>
      </c>
      <c r="L48" s="27">
        <v>0</v>
      </c>
      <c r="M48" s="27">
        <v>0</v>
      </c>
      <c r="N48" s="27">
        <v>0</v>
      </c>
      <c r="O48" s="40">
        <v>0</v>
      </c>
    </row>
    <row r="49" spans="2:15" ht="23.25" thickBot="1" x14ac:dyDescent="0.3">
      <c r="B49" s="83"/>
      <c r="C49" s="25" t="s">
        <v>9</v>
      </c>
      <c r="D49" s="39">
        <f t="shared" si="1"/>
        <v>0</v>
      </c>
      <c r="E49" s="27">
        <v>0</v>
      </c>
      <c r="F49" s="27">
        <v>0</v>
      </c>
      <c r="G49" s="27">
        <v>0</v>
      </c>
      <c r="H49" s="27">
        <v>0</v>
      </c>
      <c r="I49" s="27">
        <v>0</v>
      </c>
      <c r="J49" s="33">
        <v>0</v>
      </c>
      <c r="K49" s="27">
        <v>0</v>
      </c>
      <c r="L49" s="27">
        <v>0</v>
      </c>
      <c r="M49" s="27">
        <v>0</v>
      </c>
      <c r="N49" s="27">
        <v>0</v>
      </c>
      <c r="O49" s="40">
        <v>0</v>
      </c>
    </row>
    <row r="50" spans="2:15" ht="34.5" thickBot="1" x14ac:dyDescent="0.3">
      <c r="B50" s="83"/>
      <c r="C50" s="25" t="s">
        <v>10</v>
      </c>
      <c r="D50" s="39">
        <f t="shared" si="1"/>
        <v>6112.49</v>
      </c>
      <c r="E50" s="27">
        <v>0</v>
      </c>
      <c r="F50" s="27">
        <v>0</v>
      </c>
      <c r="G50" s="27">
        <v>0</v>
      </c>
      <c r="H50" s="27">
        <v>6112.49</v>
      </c>
      <c r="I50" s="27">
        <v>0</v>
      </c>
      <c r="J50" s="33">
        <v>0</v>
      </c>
      <c r="K50" s="27">
        <v>0</v>
      </c>
      <c r="L50" s="27">
        <v>0</v>
      </c>
      <c r="M50" s="27">
        <v>0</v>
      </c>
      <c r="N50" s="27">
        <v>0</v>
      </c>
      <c r="O50" s="40">
        <v>0</v>
      </c>
    </row>
    <row r="51" spans="2:15" ht="45.75" thickBot="1" x14ac:dyDescent="0.3">
      <c r="B51" s="9"/>
      <c r="C51" s="25" t="s">
        <v>11</v>
      </c>
      <c r="D51" s="39">
        <f t="shared" si="1"/>
        <v>0</v>
      </c>
      <c r="E51" s="27">
        <v>0</v>
      </c>
      <c r="F51" s="27">
        <v>0</v>
      </c>
      <c r="G51" s="27">
        <v>0</v>
      </c>
      <c r="H51" s="27">
        <v>0</v>
      </c>
      <c r="I51" s="27">
        <v>0</v>
      </c>
      <c r="J51" s="33">
        <v>0</v>
      </c>
      <c r="K51" s="27">
        <v>0</v>
      </c>
      <c r="L51" s="27">
        <v>0</v>
      </c>
      <c r="M51" s="27">
        <v>0</v>
      </c>
      <c r="N51" s="27">
        <v>0</v>
      </c>
      <c r="O51" s="40">
        <v>0</v>
      </c>
    </row>
    <row r="52" spans="2:15" ht="26.25" customHeight="1" thickBot="1" x14ac:dyDescent="0.3">
      <c r="B52" s="12" t="s">
        <v>77</v>
      </c>
      <c r="C52" s="25" t="s">
        <v>14</v>
      </c>
      <c r="D52" s="39">
        <f t="shared" si="1"/>
        <v>54736.305909999995</v>
      </c>
      <c r="E52" s="27">
        <f>SUM(E53:E56)</f>
        <v>0</v>
      </c>
      <c r="F52" s="27">
        <f t="shared" ref="F52:O52" si="15">SUM(F53:F56)</f>
        <v>0</v>
      </c>
      <c r="G52" s="27">
        <f t="shared" si="15"/>
        <v>0</v>
      </c>
      <c r="H52" s="27">
        <f t="shared" si="15"/>
        <v>0</v>
      </c>
      <c r="I52" s="27">
        <f t="shared" si="15"/>
        <v>0</v>
      </c>
      <c r="J52" s="33">
        <f t="shared" si="15"/>
        <v>94.471000000000004</v>
      </c>
      <c r="K52" s="27">
        <f t="shared" si="15"/>
        <v>50626.26784</v>
      </c>
      <c r="L52" s="27">
        <f t="shared" si="15"/>
        <v>4015.5670700000001</v>
      </c>
      <c r="M52" s="27">
        <f t="shared" si="15"/>
        <v>0</v>
      </c>
      <c r="N52" s="27">
        <f t="shared" si="15"/>
        <v>0</v>
      </c>
      <c r="O52" s="40">
        <f t="shared" si="15"/>
        <v>0</v>
      </c>
    </row>
    <row r="53" spans="2:15" ht="24" customHeight="1" thickBot="1" x14ac:dyDescent="0.3">
      <c r="B53" s="83" t="s">
        <v>78</v>
      </c>
      <c r="C53" s="25" t="s">
        <v>8</v>
      </c>
      <c r="D53" s="39">
        <f t="shared" si="1"/>
        <v>0</v>
      </c>
      <c r="E53" s="27">
        <v>0</v>
      </c>
      <c r="F53" s="27">
        <v>0</v>
      </c>
      <c r="G53" s="27">
        <v>0</v>
      </c>
      <c r="H53" s="27">
        <v>0</v>
      </c>
      <c r="I53" s="27">
        <v>0</v>
      </c>
      <c r="J53" s="33">
        <v>0</v>
      </c>
      <c r="K53" s="27">
        <v>0</v>
      </c>
      <c r="L53" s="78">
        <v>0</v>
      </c>
      <c r="M53" s="27">
        <v>0</v>
      </c>
      <c r="N53" s="27">
        <v>0</v>
      </c>
      <c r="O53" s="40">
        <v>0</v>
      </c>
    </row>
    <row r="54" spans="2:15" ht="23.25" thickBot="1" x14ac:dyDescent="0.3">
      <c r="B54" s="83"/>
      <c r="C54" s="25" t="s">
        <v>9</v>
      </c>
      <c r="D54" s="39">
        <f t="shared" si="1"/>
        <v>50743.090799999998</v>
      </c>
      <c r="E54" s="27">
        <v>0</v>
      </c>
      <c r="F54" s="27">
        <v>0</v>
      </c>
      <c r="G54" s="27">
        <v>0</v>
      </c>
      <c r="H54" s="27">
        <v>0</v>
      </c>
      <c r="I54" s="27">
        <v>0</v>
      </c>
      <c r="J54" s="33">
        <v>0</v>
      </c>
      <c r="K54" s="27">
        <v>48753.090799999998</v>
      </c>
      <c r="L54" s="78">
        <v>1990</v>
      </c>
      <c r="M54" s="27">
        <v>0</v>
      </c>
      <c r="N54" s="27">
        <v>0</v>
      </c>
      <c r="O54" s="40">
        <v>0</v>
      </c>
    </row>
    <row r="55" spans="2:15" ht="34.5" thickBot="1" x14ac:dyDescent="0.3">
      <c r="B55" s="83"/>
      <c r="C55" s="25" t="s">
        <v>10</v>
      </c>
      <c r="D55" s="39">
        <f t="shared" si="1"/>
        <v>3993.2151100000001</v>
      </c>
      <c r="E55" s="27">
        <v>0</v>
      </c>
      <c r="F55" s="27">
        <v>0</v>
      </c>
      <c r="G55" s="27">
        <v>0</v>
      </c>
      <c r="H55" s="27">
        <v>0</v>
      </c>
      <c r="I55" s="27">
        <v>0</v>
      </c>
      <c r="J55" s="33">
        <v>94.471000000000004</v>
      </c>
      <c r="K55" s="27">
        <v>1873.17704</v>
      </c>
      <c r="L55" s="78">
        <v>2025.5670700000001</v>
      </c>
      <c r="M55" s="27">
        <v>0</v>
      </c>
      <c r="N55" s="27">
        <v>0</v>
      </c>
      <c r="O55" s="40">
        <v>0</v>
      </c>
    </row>
    <row r="56" spans="2:15" ht="45.75" thickBot="1" x14ac:dyDescent="0.3">
      <c r="B56" s="84"/>
      <c r="C56" s="25" t="s">
        <v>11</v>
      </c>
      <c r="D56" s="39">
        <f t="shared" si="1"/>
        <v>0</v>
      </c>
      <c r="E56" s="27">
        <v>0</v>
      </c>
      <c r="F56" s="27">
        <v>0</v>
      </c>
      <c r="G56" s="27">
        <v>0</v>
      </c>
      <c r="H56" s="27">
        <v>0</v>
      </c>
      <c r="I56" s="27">
        <v>0</v>
      </c>
      <c r="J56" s="33">
        <v>0</v>
      </c>
      <c r="K56" s="27">
        <v>0</v>
      </c>
      <c r="L56" s="27">
        <v>0</v>
      </c>
      <c r="M56" s="27">
        <v>0</v>
      </c>
      <c r="N56" s="27">
        <v>0</v>
      </c>
      <c r="O56" s="40">
        <v>0</v>
      </c>
    </row>
    <row r="57" spans="2:15" ht="21.75" customHeight="1" thickBot="1" x14ac:dyDescent="0.3">
      <c r="B57" s="110" t="s">
        <v>79</v>
      </c>
      <c r="C57" s="25" t="s">
        <v>14</v>
      </c>
      <c r="D57" s="39">
        <f t="shared" si="1"/>
        <v>0</v>
      </c>
      <c r="E57" s="27">
        <f>SUM(E58:E61)</f>
        <v>0</v>
      </c>
      <c r="F57" s="27">
        <f t="shared" ref="F57:O57" si="16">SUM(F58:F61)</f>
        <v>0</v>
      </c>
      <c r="G57" s="27">
        <f t="shared" si="16"/>
        <v>0</v>
      </c>
      <c r="H57" s="27">
        <f t="shared" si="16"/>
        <v>0</v>
      </c>
      <c r="I57" s="27">
        <f t="shared" si="16"/>
        <v>0</v>
      </c>
      <c r="J57" s="33">
        <f t="shared" si="16"/>
        <v>0</v>
      </c>
      <c r="K57" s="27">
        <f t="shared" si="16"/>
        <v>0</v>
      </c>
      <c r="L57" s="27">
        <f t="shared" si="16"/>
        <v>0</v>
      </c>
      <c r="M57" s="27">
        <f t="shared" si="16"/>
        <v>0</v>
      </c>
      <c r="N57" s="27">
        <f t="shared" si="16"/>
        <v>0</v>
      </c>
      <c r="O57" s="40">
        <f t="shared" si="16"/>
        <v>0</v>
      </c>
    </row>
    <row r="58" spans="2:15" ht="23.25" thickBot="1" x14ac:dyDescent="0.3">
      <c r="B58" s="83"/>
      <c r="C58" s="25" t="s">
        <v>8</v>
      </c>
      <c r="D58" s="39">
        <f t="shared" si="1"/>
        <v>0</v>
      </c>
      <c r="E58" s="27">
        <v>0</v>
      </c>
      <c r="F58" s="27">
        <v>0</v>
      </c>
      <c r="G58" s="27">
        <v>0</v>
      </c>
      <c r="H58" s="27">
        <v>0</v>
      </c>
      <c r="I58" s="27">
        <v>0</v>
      </c>
      <c r="J58" s="33">
        <v>0</v>
      </c>
      <c r="K58" s="27">
        <v>0</v>
      </c>
      <c r="L58" s="27">
        <v>0</v>
      </c>
      <c r="M58" s="27">
        <v>0</v>
      </c>
      <c r="N58" s="27">
        <v>0</v>
      </c>
      <c r="O58" s="40">
        <v>0</v>
      </c>
    </row>
    <row r="59" spans="2:15" ht="23.25" thickBot="1" x14ac:dyDescent="0.3">
      <c r="B59" s="83"/>
      <c r="C59" s="25" t="s">
        <v>9</v>
      </c>
      <c r="D59" s="39">
        <f t="shared" si="1"/>
        <v>0</v>
      </c>
      <c r="E59" s="27">
        <v>0</v>
      </c>
      <c r="F59" s="27">
        <v>0</v>
      </c>
      <c r="G59" s="27">
        <v>0</v>
      </c>
      <c r="H59" s="27">
        <v>0</v>
      </c>
      <c r="I59" s="27">
        <v>0</v>
      </c>
      <c r="J59" s="33">
        <v>0</v>
      </c>
      <c r="K59" s="27">
        <v>0</v>
      </c>
      <c r="L59" s="27">
        <v>0</v>
      </c>
      <c r="M59" s="27">
        <v>0</v>
      </c>
      <c r="N59" s="27">
        <v>0</v>
      </c>
      <c r="O59" s="40">
        <v>0</v>
      </c>
    </row>
    <row r="60" spans="2:15" ht="34.5" thickBot="1" x14ac:dyDescent="0.3">
      <c r="B60" s="83"/>
      <c r="C60" s="25" t="s">
        <v>10</v>
      </c>
      <c r="D60" s="39">
        <f t="shared" si="1"/>
        <v>0</v>
      </c>
      <c r="E60" s="27">
        <v>0</v>
      </c>
      <c r="F60" s="27">
        <v>0</v>
      </c>
      <c r="G60" s="27">
        <v>0</v>
      </c>
      <c r="H60" s="27">
        <v>0</v>
      </c>
      <c r="I60" s="27">
        <v>0</v>
      </c>
      <c r="J60" s="33">
        <v>0</v>
      </c>
      <c r="K60" s="27">
        <v>0</v>
      </c>
      <c r="L60" s="27">
        <v>0</v>
      </c>
      <c r="M60" s="27">
        <v>0</v>
      </c>
      <c r="N60" s="27">
        <v>0</v>
      </c>
      <c r="O60" s="40">
        <v>0</v>
      </c>
    </row>
    <row r="61" spans="2:15" ht="45.75" thickBot="1" x14ac:dyDescent="0.3">
      <c r="B61" s="84"/>
      <c r="C61" s="25" t="s">
        <v>11</v>
      </c>
      <c r="D61" s="39">
        <f t="shared" si="1"/>
        <v>0</v>
      </c>
      <c r="E61" s="27">
        <v>0</v>
      </c>
      <c r="F61" s="27">
        <v>0</v>
      </c>
      <c r="G61" s="27">
        <v>0</v>
      </c>
      <c r="H61" s="27">
        <v>0</v>
      </c>
      <c r="I61" s="27">
        <v>0</v>
      </c>
      <c r="J61" s="33">
        <v>0</v>
      </c>
      <c r="K61" s="27">
        <v>0</v>
      </c>
      <c r="L61" s="27">
        <v>0</v>
      </c>
      <c r="M61" s="27">
        <v>0</v>
      </c>
      <c r="N61" s="27">
        <v>0</v>
      </c>
      <c r="O61" s="40">
        <v>0</v>
      </c>
    </row>
    <row r="62" spans="2:15" ht="28.5" customHeight="1" thickBot="1" x14ac:dyDescent="0.3">
      <c r="B62" s="110" t="s">
        <v>80</v>
      </c>
      <c r="C62" s="25" t="s">
        <v>14</v>
      </c>
      <c r="D62" s="39">
        <f t="shared" si="1"/>
        <v>16678.321599999999</v>
      </c>
      <c r="E62" s="27">
        <f>SUM(E63:E66)</f>
        <v>0</v>
      </c>
      <c r="F62" s="27">
        <f t="shared" ref="F62:O62" si="17">SUM(F63:F66)</f>
        <v>0</v>
      </c>
      <c r="G62" s="27">
        <f t="shared" si="17"/>
        <v>0</v>
      </c>
      <c r="H62" s="27">
        <f t="shared" si="17"/>
        <v>0</v>
      </c>
      <c r="I62" s="27">
        <f t="shared" si="17"/>
        <v>0</v>
      </c>
      <c r="J62" s="33">
        <f t="shared" si="17"/>
        <v>16678.321599999999</v>
      </c>
      <c r="K62" s="27">
        <f t="shared" si="17"/>
        <v>0</v>
      </c>
      <c r="L62" s="27">
        <f t="shared" si="17"/>
        <v>0</v>
      </c>
      <c r="M62" s="27">
        <f t="shared" si="17"/>
        <v>0</v>
      </c>
      <c r="N62" s="27">
        <f t="shared" si="17"/>
        <v>0</v>
      </c>
      <c r="O62" s="40">
        <f t="shared" si="17"/>
        <v>0</v>
      </c>
    </row>
    <row r="63" spans="2:15" ht="23.25" thickBot="1" x14ac:dyDescent="0.3">
      <c r="B63" s="83"/>
      <c r="C63" s="25" t="s">
        <v>8</v>
      </c>
      <c r="D63" s="39">
        <f t="shared" si="1"/>
        <v>0</v>
      </c>
      <c r="E63" s="27">
        <v>0</v>
      </c>
      <c r="F63" s="27">
        <v>0</v>
      </c>
      <c r="G63" s="27">
        <v>0</v>
      </c>
      <c r="H63" s="27">
        <v>0</v>
      </c>
      <c r="I63" s="27">
        <v>0</v>
      </c>
      <c r="J63" s="33">
        <v>0</v>
      </c>
      <c r="K63" s="27">
        <v>0</v>
      </c>
      <c r="L63" s="27">
        <v>0</v>
      </c>
      <c r="M63" s="27">
        <v>0</v>
      </c>
      <c r="N63" s="27">
        <v>0</v>
      </c>
      <c r="O63" s="40">
        <v>0</v>
      </c>
    </row>
    <row r="64" spans="2:15" ht="23.25" thickBot="1" x14ac:dyDescent="0.3">
      <c r="B64" s="83"/>
      <c r="C64" s="25" t="s">
        <v>9</v>
      </c>
      <c r="D64" s="39">
        <f t="shared" si="1"/>
        <v>16551.17958</v>
      </c>
      <c r="E64" s="27">
        <v>0</v>
      </c>
      <c r="F64" s="27">
        <v>0</v>
      </c>
      <c r="G64" s="27">
        <v>0</v>
      </c>
      <c r="H64" s="27">
        <v>0</v>
      </c>
      <c r="I64" s="27">
        <v>0</v>
      </c>
      <c r="J64" s="33">
        <v>16551.17958</v>
      </c>
      <c r="K64" s="27">
        <v>0</v>
      </c>
      <c r="L64" s="27">
        <v>0</v>
      </c>
      <c r="M64" s="27">
        <v>0</v>
      </c>
      <c r="N64" s="27">
        <v>0</v>
      </c>
      <c r="O64" s="40">
        <v>0</v>
      </c>
    </row>
    <row r="65" spans="2:15" ht="34.5" thickBot="1" x14ac:dyDescent="0.3">
      <c r="B65" s="83"/>
      <c r="C65" s="25" t="s">
        <v>10</v>
      </c>
      <c r="D65" s="39">
        <f t="shared" si="1"/>
        <v>127.14202</v>
      </c>
      <c r="E65" s="27">
        <v>0</v>
      </c>
      <c r="F65" s="27">
        <v>0</v>
      </c>
      <c r="G65" s="27">
        <v>0</v>
      </c>
      <c r="H65" s="27">
        <v>0</v>
      </c>
      <c r="I65" s="27">
        <v>0</v>
      </c>
      <c r="J65" s="33">
        <v>127.14202</v>
      </c>
      <c r="K65" s="27">
        <v>0</v>
      </c>
      <c r="L65" s="27">
        <v>0</v>
      </c>
      <c r="M65" s="27">
        <v>0</v>
      </c>
      <c r="N65" s="27">
        <v>0</v>
      </c>
      <c r="O65" s="40">
        <v>0</v>
      </c>
    </row>
    <row r="66" spans="2:15" ht="45.75" thickBot="1" x14ac:dyDescent="0.3">
      <c r="B66" s="84"/>
      <c r="C66" s="25" t="s">
        <v>11</v>
      </c>
      <c r="D66" s="39">
        <f t="shared" si="1"/>
        <v>0</v>
      </c>
      <c r="E66" s="27">
        <v>0</v>
      </c>
      <c r="F66" s="27">
        <v>0</v>
      </c>
      <c r="G66" s="27">
        <v>0</v>
      </c>
      <c r="H66" s="27">
        <v>0</v>
      </c>
      <c r="I66" s="27">
        <v>0</v>
      </c>
      <c r="J66" s="33">
        <v>0</v>
      </c>
      <c r="K66" s="27">
        <v>0</v>
      </c>
      <c r="L66" s="27">
        <v>0</v>
      </c>
      <c r="M66" s="27">
        <v>0</v>
      </c>
      <c r="N66" s="27">
        <v>0</v>
      </c>
      <c r="O66" s="40">
        <v>0</v>
      </c>
    </row>
    <row r="67" spans="2:15" ht="33" customHeight="1" thickBot="1" x14ac:dyDescent="0.3">
      <c r="B67" s="110" t="s">
        <v>93</v>
      </c>
      <c r="C67" s="25" t="s">
        <v>14</v>
      </c>
      <c r="D67" s="39">
        <f t="shared" si="1"/>
        <v>102.697</v>
      </c>
      <c r="E67" s="27">
        <f>SUM(E68:E71)</f>
        <v>0</v>
      </c>
      <c r="F67" s="27">
        <f t="shared" ref="F67:O67" si="18">SUM(F68:F71)</f>
        <v>0</v>
      </c>
      <c r="G67" s="27">
        <f t="shared" si="18"/>
        <v>0</v>
      </c>
      <c r="H67" s="27">
        <f t="shared" si="18"/>
        <v>0</v>
      </c>
      <c r="I67" s="27">
        <f t="shared" si="18"/>
        <v>0</v>
      </c>
      <c r="J67" s="33">
        <f t="shared" si="18"/>
        <v>102.697</v>
      </c>
      <c r="K67" s="27">
        <f t="shared" si="18"/>
        <v>0</v>
      </c>
      <c r="L67" s="27">
        <f t="shared" si="18"/>
        <v>0</v>
      </c>
      <c r="M67" s="27">
        <f t="shared" si="18"/>
        <v>0</v>
      </c>
      <c r="N67" s="27">
        <f t="shared" si="18"/>
        <v>0</v>
      </c>
      <c r="O67" s="40">
        <f t="shared" si="18"/>
        <v>0</v>
      </c>
    </row>
    <row r="68" spans="2:15" ht="23.25" thickBot="1" x14ac:dyDescent="0.3">
      <c r="B68" s="83"/>
      <c r="C68" s="25" t="s">
        <v>8</v>
      </c>
      <c r="D68" s="39">
        <f t="shared" si="1"/>
        <v>0</v>
      </c>
      <c r="E68" s="27">
        <v>0</v>
      </c>
      <c r="F68" s="27">
        <v>0</v>
      </c>
      <c r="G68" s="27">
        <v>0</v>
      </c>
      <c r="H68" s="27">
        <v>0</v>
      </c>
      <c r="I68" s="27">
        <v>0</v>
      </c>
      <c r="J68" s="33">
        <v>0</v>
      </c>
      <c r="K68" s="27">
        <v>0</v>
      </c>
      <c r="L68" s="27">
        <v>0</v>
      </c>
      <c r="M68" s="27">
        <v>0</v>
      </c>
      <c r="N68" s="27">
        <v>0</v>
      </c>
      <c r="O68" s="40">
        <v>0</v>
      </c>
    </row>
    <row r="69" spans="2:15" ht="21.75" customHeight="1" thickBot="1" x14ac:dyDescent="0.3">
      <c r="B69" s="83" t="s">
        <v>81</v>
      </c>
      <c r="C69" s="25" t="s">
        <v>9</v>
      </c>
      <c r="D69" s="39">
        <f t="shared" si="1"/>
        <v>0</v>
      </c>
      <c r="E69" s="27">
        <v>0</v>
      </c>
      <c r="F69" s="27">
        <v>0</v>
      </c>
      <c r="G69" s="27">
        <v>0</v>
      </c>
      <c r="H69" s="27">
        <v>0</v>
      </c>
      <c r="I69" s="27">
        <v>0</v>
      </c>
      <c r="J69" s="33">
        <v>0</v>
      </c>
      <c r="K69" s="27">
        <v>0</v>
      </c>
      <c r="L69" s="27">
        <v>0</v>
      </c>
      <c r="M69" s="27">
        <v>0</v>
      </c>
      <c r="N69" s="27">
        <v>0</v>
      </c>
      <c r="O69" s="40">
        <v>0</v>
      </c>
    </row>
    <row r="70" spans="2:15" ht="34.5" thickBot="1" x14ac:dyDescent="0.3">
      <c r="B70" s="83"/>
      <c r="C70" s="25" t="s">
        <v>10</v>
      </c>
      <c r="D70" s="39">
        <f t="shared" si="1"/>
        <v>102.697</v>
      </c>
      <c r="E70" s="27">
        <v>0</v>
      </c>
      <c r="F70" s="27">
        <v>0</v>
      </c>
      <c r="G70" s="27">
        <v>0</v>
      </c>
      <c r="H70" s="27">
        <v>0</v>
      </c>
      <c r="I70" s="27">
        <v>0</v>
      </c>
      <c r="J70" s="33">
        <v>102.697</v>
      </c>
      <c r="K70" s="27">
        <v>0</v>
      </c>
      <c r="L70" s="27">
        <v>0</v>
      </c>
      <c r="M70" s="27">
        <v>0</v>
      </c>
      <c r="N70" s="27">
        <v>0</v>
      </c>
      <c r="O70" s="40">
        <v>0</v>
      </c>
    </row>
    <row r="71" spans="2:15" ht="45.75" thickBot="1" x14ac:dyDescent="0.3">
      <c r="B71" s="84"/>
      <c r="C71" s="25" t="s">
        <v>11</v>
      </c>
      <c r="D71" s="39">
        <f t="shared" si="1"/>
        <v>0</v>
      </c>
      <c r="E71" s="27">
        <v>0</v>
      </c>
      <c r="F71" s="27">
        <v>0</v>
      </c>
      <c r="G71" s="27">
        <v>0</v>
      </c>
      <c r="H71" s="27">
        <v>0</v>
      </c>
      <c r="I71" s="27">
        <v>0</v>
      </c>
      <c r="J71" s="33">
        <v>0</v>
      </c>
      <c r="K71" s="27">
        <v>0</v>
      </c>
      <c r="L71" s="27">
        <v>0</v>
      </c>
      <c r="M71" s="27">
        <v>0</v>
      </c>
      <c r="N71" s="27">
        <v>0</v>
      </c>
      <c r="O71" s="40">
        <v>0</v>
      </c>
    </row>
    <row r="72" spans="2:15" ht="45.75" customHeight="1" thickBot="1" x14ac:dyDescent="0.3">
      <c r="B72" s="12" t="s">
        <v>82</v>
      </c>
      <c r="C72" s="25" t="s">
        <v>14</v>
      </c>
      <c r="D72" s="39">
        <f t="shared" ref="D72:D76" si="19">SUM(E72:O72)</f>
        <v>1488.0048000000002</v>
      </c>
      <c r="E72" s="27">
        <f>SUM(E73:E76)</f>
        <v>0</v>
      </c>
      <c r="F72" s="27">
        <f t="shared" ref="F72:O72" si="20">SUM(F73:F76)</f>
        <v>0</v>
      </c>
      <c r="G72" s="27">
        <f t="shared" si="20"/>
        <v>0</v>
      </c>
      <c r="H72" s="27">
        <f t="shared" si="20"/>
        <v>0</v>
      </c>
      <c r="I72" s="26">
        <f t="shared" si="20"/>
        <v>400</v>
      </c>
      <c r="J72" s="33">
        <f t="shared" si="20"/>
        <v>214.96680000000001</v>
      </c>
      <c r="K72" s="34">
        <f t="shared" si="20"/>
        <v>53.037999999999997</v>
      </c>
      <c r="L72" s="27">
        <f t="shared" si="20"/>
        <v>820</v>
      </c>
      <c r="M72" s="27">
        <f t="shared" si="20"/>
        <v>0</v>
      </c>
      <c r="N72" s="27">
        <f t="shared" si="20"/>
        <v>0</v>
      </c>
      <c r="O72" s="40">
        <f t="shared" si="20"/>
        <v>0</v>
      </c>
    </row>
    <row r="73" spans="2:15" ht="21.75" customHeight="1" thickBot="1" x14ac:dyDescent="0.3">
      <c r="B73" s="83" t="s">
        <v>83</v>
      </c>
      <c r="C73" s="25" t="s">
        <v>8</v>
      </c>
      <c r="D73" s="39">
        <f t="shared" si="19"/>
        <v>0</v>
      </c>
      <c r="E73" s="27">
        <v>0</v>
      </c>
      <c r="F73" s="27">
        <v>0</v>
      </c>
      <c r="G73" s="27">
        <v>0</v>
      </c>
      <c r="H73" s="27">
        <v>0</v>
      </c>
      <c r="I73" s="26">
        <v>0</v>
      </c>
      <c r="J73" s="33">
        <v>0</v>
      </c>
      <c r="K73" s="35">
        <v>0</v>
      </c>
      <c r="L73" s="27">
        <v>0</v>
      </c>
      <c r="M73" s="27">
        <v>0</v>
      </c>
      <c r="N73" s="27">
        <v>0</v>
      </c>
      <c r="O73" s="40">
        <v>0</v>
      </c>
    </row>
    <row r="74" spans="2:15" ht="23.25" thickBot="1" x14ac:dyDescent="0.3">
      <c r="B74" s="83"/>
      <c r="C74" s="25" t="s">
        <v>9</v>
      </c>
      <c r="D74" s="39">
        <f t="shared" si="19"/>
        <v>0</v>
      </c>
      <c r="E74" s="27">
        <v>0</v>
      </c>
      <c r="F74" s="27">
        <v>0</v>
      </c>
      <c r="G74" s="27">
        <v>0</v>
      </c>
      <c r="H74" s="27">
        <v>0</v>
      </c>
      <c r="I74" s="26">
        <v>0</v>
      </c>
      <c r="J74" s="33">
        <v>0</v>
      </c>
      <c r="K74" s="35">
        <v>0</v>
      </c>
      <c r="L74" s="27">
        <v>0</v>
      </c>
      <c r="M74" s="27">
        <v>0</v>
      </c>
      <c r="N74" s="27">
        <v>0</v>
      </c>
      <c r="O74" s="40">
        <v>0</v>
      </c>
    </row>
    <row r="75" spans="2:15" ht="34.5" thickBot="1" x14ac:dyDescent="0.3">
      <c r="B75" s="83"/>
      <c r="C75" s="25" t="s">
        <v>10</v>
      </c>
      <c r="D75" s="39">
        <f t="shared" si="19"/>
        <v>1488.0048000000002</v>
      </c>
      <c r="E75" s="27">
        <v>0</v>
      </c>
      <c r="F75" s="27">
        <v>0</v>
      </c>
      <c r="G75" s="27">
        <v>0</v>
      </c>
      <c r="H75" s="27">
        <v>0</v>
      </c>
      <c r="I75" s="26">
        <v>400</v>
      </c>
      <c r="J75" s="33">
        <v>214.96680000000001</v>
      </c>
      <c r="K75" s="34">
        <v>53.037999999999997</v>
      </c>
      <c r="L75" s="27">
        <v>820</v>
      </c>
      <c r="M75" s="27">
        <v>0</v>
      </c>
      <c r="N75" s="27">
        <v>0</v>
      </c>
      <c r="O75" s="40">
        <v>0</v>
      </c>
    </row>
    <row r="76" spans="2:15" ht="45.75" thickBot="1" x14ac:dyDescent="0.3">
      <c r="B76" s="84"/>
      <c r="C76" s="25" t="s">
        <v>11</v>
      </c>
      <c r="D76" s="39">
        <f t="shared" si="19"/>
        <v>0</v>
      </c>
      <c r="E76" s="27">
        <v>0</v>
      </c>
      <c r="F76" s="27">
        <v>0</v>
      </c>
      <c r="G76" s="27">
        <v>0</v>
      </c>
      <c r="H76" s="27">
        <v>0</v>
      </c>
      <c r="I76" s="26">
        <v>0</v>
      </c>
      <c r="J76" s="33">
        <v>0</v>
      </c>
      <c r="K76" s="27">
        <v>0</v>
      </c>
      <c r="L76" s="27">
        <v>0</v>
      </c>
      <c r="M76" s="27">
        <v>0</v>
      </c>
      <c r="N76" s="27">
        <v>0</v>
      </c>
      <c r="O76" s="40">
        <v>0</v>
      </c>
    </row>
    <row r="77" spans="2:15" ht="45.75" thickBot="1" x14ac:dyDescent="0.3">
      <c r="B77" s="12" t="s">
        <v>84</v>
      </c>
      <c r="C77" s="25" t="s">
        <v>14</v>
      </c>
      <c r="D77" s="39">
        <f t="shared" ref="D77:D79" si="21">SUM(E77:O77)</f>
        <v>871.274</v>
      </c>
      <c r="E77" s="27">
        <f>SUM(E78:E81)</f>
        <v>0</v>
      </c>
      <c r="F77" s="27">
        <f t="shared" ref="F77:O77" si="22">SUM(F78:F81)</f>
        <v>0</v>
      </c>
      <c r="G77" s="27">
        <f t="shared" si="22"/>
        <v>0</v>
      </c>
      <c r="H77" s="27">
        <f t="shared" si="22"/>
        <v>0</v>
      </c>
      <c r="I77" s="27">
        <f t="shared" si="22"/>
        <v>0</v>
      </c>
      <c r="J77" s="33">
        <f t="shared" si="22"/>
        <v>871.274</v>
      </c>
      <c r="K77" s="27">
        <f t="shared" si="22"/>
        <v>0</v>
      </c>
      <c r="L77" s="27">
        <f t="shared" si="22"/>
        <v>0</v>
      </c>
      <c r="M77" s="27">
        <f t="shared" si="22"/>
        <v>0</v>
      </c>
      <c r="N77" s="27">
        <f t="shared" si="22"/>
        <v>0</v>
      </c>
      <c r="O77" s="40">
        <f t="shared" si="22"/>
        <v>0</v>
      </c>
    </row>
    <row r="78" spans="2:15" ht="21.75" customHeight="1" thickBot="1" x14ac:dyDescent="0.3">
      <c r="B78" s="83" t="s">
        <v>85</v>
      </c>
      <c r="C78" s="25" t="s">
        <v>8</v>
      </c>
      <c r="D78" s="39">
        <f t="shared" si="21"/>
        <v>0</v>
      </c>
      <c r="E78" s="27">
        <v>0</v>
      </c>
      <c r="F78" s="27">
        <v>0</v>
      </c>
      <c r="G78" s="27">
        <v>0</v>
      </c>
      <c r="H78" s="27">
        <v>0</v>
      </c>
      <c r="I78" s="27">
        <v>0</v>
      </c>
      <c r="J78" s="33">
        <v>0</v>
      </c>
      <c r="K78" s="27">
        <v>0</v>
      </c>
      <c r="L78" s="27">
        <v>0</v>
      </c>
      <c r="M78" s="27">
        <v>0</v>
      </c>
      <c r="N78" s="27">
        <v>0</v>
      </c>
      <c r="O78" s="40">
        <v>0</v>
      </c>
    </row>
    <row r="79" spans="2:15" ht="23.25" thickBot="1" x14ac:dyDescent="0.3">
      <c r="B79" s="83"/>
      <c r="C79" s="25" t="s">
        <v>9</v>
      </c>
      <c r="D79" s="39">
        <f t="shared" si="21"/>
        <v>0</v>
      </c>
      <c r="E79" s="27">
        <v>0</v>
      </c>
      <c r="F79" s="27">
        <v>0</v>
      </c>
      <c r="G79" s="27">
        <v>0</v>
      </c>
      <c r="H79" s="27">
        <v>0</v>
      </c>
      <c r="I79" s="27">
        <v>0</v>
      </c>
      <c r="J79" s="33">
        <v>0</v>
      </c>
      <c r="K79" s="27">
        <v>0</v>
      </c>
      <c r="L79" s="27">
        <v>0</v>
      </c>
      <c r="M79" s="27">
        <v>0</v>
      </c>
      <c r="N79" s="27">
        <v>0</v>
      </c>
      <c r="O79" s="40">
        <v>0</v>
      </c>
    </row>
    <row r="80" spans="2:15" ht="34.5" thickBot="1" x14ac:dyDescent="0.3">
      <c r="B80" s="15"/>
      <c r="C80" s="25" t="s">
        <v>10</v>
      </c>
      <c r="D80" s="39">
        <f>SUM(E80:O80)</f>
        <v>871.274</v>
      </c>
      <c r="E80" s="27">
        <v>0</v>
      </c>
      <c r="F80" s="27">
        <v>0</v>
      </c>
      <c r="G80" s="27">
        <v>0</v>
      </c>
      <c r="H80" s="27">
        <v>0</v>
      </c>
      <c r="I80" s="27">
        <v>0</v>
      </c>
      <c r="J80" s="33">
        <v>871.274</v>
      </c>
      <c r="K80" s="27">
        <v>0</v>
      </c>
      <c r="L80" s="27">
        <v>0</v>
      </c>
      <c r="M80" s="27">
        <v>0</v>
      </c>
      <c r="N80" s="27">
        <v>0</v>
      </c>
      <c r="O80" s="40">
        <v>0</v>
      </c>
    </row>
    <row r="81" spans="2:15" ht="45.75" thickBot="1" x14ac:dyDescent="0.3">
      <c r="B81" s="16"/>
      <c r="C81" s="25" t="s">
        <v>11</v>
      </c>
      <c r="D81" s="39">
        <f>SUM(E81:O81)</f>
        <v>0</v>
      </c>
      <c r="E81" s="27">
        <v>0</v>
      </c>
      <c r="F81" s="27">
        <v>0</v>
      </c>
      <c r="G81" s="27">
        <v>0</v>
      </c>
      <c r="H81" s="27">
        <v>0</v>
      </c>
      <c r="I81" s="26">
        <v>0</v>
      </c>
      <c r="J81" s="33">
        <v>0</v>
      </c>
      <c r="K81" s="27">
        <v>0</v>
      </c>
      <c r="L81" s="27">
        <v>0</v>
      </c>
      <c r="M81" s="27">
        <v>0</v>
      </c>
      <c r="N81" s="27">
        <v>0</v>
      </c>
      <c r="O81" s="40">
        <v>0</v>
      </c>
    </row>
    <row r="82" spans="2:15" ht="21.75" customHeight="1" thickBot="1" x14ac:dyDescent="0.3">
      <c r="B82" s="110" t="s">
        <v>98</v>
      </c>
      <c r="C82" s="25" t="s">
        <v>14</v>
      </c>
      <c r="D82" s="39">
        <f>SUM(E82:N82)</f>
        <v>52938.353279999996</v>
      </c>
      <c r="E82" s="27">
        <f>SUM(E83:E86)</f>
        <v>0</v>
      </c>
      <c r="F82" s="27">
        <f t="shared" ref="F82:O82" si="23">SUM(F83:F86)</f>
        <v>0</v>
      </c>
      <c r="G82" s="27">
        <f t="shared" si="23"/>
        <v>0</v>
      </c>
      <c r="H82" s="27">
        <f t="shared" si="23"/>
        <v>0</v>
      </c>
      <c r="I82" s="27">
        <f t="shared" si="23"/>
        <v>0</v>
      </c>
      <c r="J82" s="33">
        <f t="shared" si="23"/>
        <v>0</v>
      </c>
      <c r="K82" s="27">
        <f t="shared" si="23"/>
        <v>0</v>
      </c>
      <c r="L82" s="27">
        <f t="shared" si="23"/>
        <v>52938.353279999996</v>
      </c>
      <c r="M82" s="27">
        <f t="shared" si="23"/>
        <v>0</v>
      </c>
      <c r="N82" s="27">
        <f t="shared" si="23"/>
        <v>0</v>
      </c>
      <c r="O82" s="40">
        <f t="shared" si="23"/>
        <v>0</v>
      </c>
    </row>
    <row r="83" spans="2:15" ht="23.25" thickBot="1" x14ac:dyDescent="0.3">
      <c r="B83" s="83"/>
      <c r="C83" s="25" t="s">
        <v>8</v>
      </c>
      <c r="D83" s="39">
        <f>SUM(E83:N83)</f>
        <v>0</v>
      </c>
      <c r="E83" s="27">
        <v>0</v>
      </c>
      <c r="F83" s="27">
        <v>0</v>
      </c>
      <c r="G83" s="27">
        <v>0</v>
      </c>
      <c r="H83" s="27">
        <v>0</v>
      </c>
      <c r="I83" s="27">
        <v>0</v>
      </c>
      <c r="J83" s="33">
        <v>0</v>
      </c>
      <c r="K83" s="27">
        <v>0</v>
      </c>
      <c r="L83" s="78">
        <v>0</v>
      </c>
      <c r="M83" s="27">
        <v>0</v>
      </c>
      <c r="N83" s="27">
        <v>0</v>
      </c>
      <c r="O83" s="40">
        <v>0</v>
      </c>
    </row>
    <row r="84" spans="2:15" ht="23.25" thickBot="1" x14ac:dyDescent="0.3">
      <c r="B84" s="83"/>
      <c r="C84" s="25" t="s">
        <v>9</v>
      </c>
      <c r="D84" s="39">
        <f>SUM(E84:N84)</f>
        <v>51879.592089999998</v>
      </c>
      <c r="E84" s="27">
        <v>0</v>
      </c>
      <c r="F84" s="27">
        <v>0</v>
      </c>
      <c r="G84" s="27">
        <v>0</v>
      </c>
      <c r="H84" s="27">
        <v>0</v>
      </c>
      <c r="I84" s="27">
        <v>0</v>
      </c>
      <c r="J84" s="33">
        <v>0</v>
      </c>
      <c r="K84" s="27">
        <v>0</v>
      </c>
      <c r="L84" s="78">
        <v>51879.592089999998</v>
      </c>
      <c r="M84" s="27">
        <v>0</v>
      </c>
      <c r="N84" s="27">
        <v>0</v>
      </c>
      <c r="O84" s="40">
        <v>0</v>
      </c>
    </row>
    <row r="85" spans="2:15" ht="34.5" thickBot="1" x14ac:dyDescent="0.3">
      <c r="B85" s="83"/>
      <c r="C85" s="25" t="s">
        <v>10</v>
      </c>
      <c r="D85" s="39">
        <f>SUM(E85:N85)</f>
        <v>1058.7611899999999</v>
      </c>
      <c r="E85" s="27">
        <v>0</v>
      </c>
      <c r="F85" s="27">
        <v>0</v>
      </c>
      <c r="G85" s="27">
        <v>0</v>
      </c>
      <c r="H85" s="27">
        <v>0</v>
      </c>
      <c r="I85" s="27">
        <v>0</v>
      </c>
      <c r="J85" s="33">
        <v>0</v>
      </c>
      <c r="K85" s="27">
        <v>0</v>
      </c>
      <c r="L85" s="78">
        <v>1058.7611899999999</v>
      </c>
      <c r="M85" s="27">
        <v>0</v>
      </c>
      <c r="N85" s="27">
        <v>0</v>
      </c>
      <c r="O85" s="40">
        <v>0</v>
      </c>
    </row>
    <row r="86" spans="2:15" ht="45.75" thickBot="1" x14ac:dyDescent="0.3">
      <c r="B86" s="84"/>
      <c r="C86" s="25" t="s">
        <v>11</v>
      </c>
      <c r="D86" s="39">
        <f>SUM(E86:N86)</f>
        <v>0</v>
      </c>
      <c r="E86" s="27">
        <v>0</v>
      </c>
      <c r="F86" s="27">
        <v>0</v>
      </c>
      <c r="G86" s="27">
        <v>0</v>
      </c>
      <c r="H86" s="27">
        <v>0</v>
      </c>
      <c r="I86" s="27">
        <v>0</v>
      </c>
      <c r="J86" s="33">
        <v>0</v>
      </c>
      <c r="K86" s="27">
        <v>0</v>
      </c>
      <c r="L86" s="27">
        <v>0</v>
      </c>
      <c r="M86" s="27">
        <v>0</v>
      </c>
      <c r="N86" s="27">
        <v>0</v>
      </c>
      <c r="O86" s="40">
        <v>0</v>
      </c>
    </row>
    <row r="87" spans="2:15" ht="27" customHeight="1" thickBot="1" x14ac:dyDescent="0.3">
      <c r="B87" s="110" t="s">
        <v>86</v>
      </c>
      <c r="C87" s="25" t="s">
        <v>14</v>
      </c>
      <c r="D87" s="39">
        <f t="shared" ref="D87:D128" si="24">SUM(E87:O87)</f>
        <v>1228.1369999999999</v>
      </c>
      <c r="E87" s="27">
        <f>SUM(E88:E91)</f>
        <v>0</v>
      </c>
      <c r="F87" s="27">
        <f t="shared" ref="F87:O87" si="25">SUM(F88:F91)</f>
        <v>0</v>
      </c>
      <c r="G87" s="27">
        <f t="shared" si="25"/>
        <v>0</v>
      </c>
      <c r="H87" s="27">
        <f t="shared" si="25"/>
        <v>0</v>
      </c>
      <c r="I87" s="27">
        <f t="shared" si="25"/>
        <v>1228.1369999999999</v>
      </c>
      <c r="J87" s="33">
        <f t="shared" si="25"/>
        <v>0</v>
      </c>
      <c r="K87" s="27">
        <f t="shared" si="25"/>
        <v>0</v>
      </c>
      <c r="L87" s="27">
        <f t="shared" si="25"/>
        <v>0</v>
      </c>
      <c r="M87" s="27">
        <f t="shared" si="25"/>
        <v>0</v>
      </c>
      <c r="N87" s="27">
        <f t="shared" si="25"/>
        <v>0</v>
      </c>
      <c r="O87" s="40">
        <f t="shared" si="25"/>
        <v>0</v>
      </c>
    </row>
    <row r="88" spans="2:15" ht="23.25" thickBot="1" x14ac:dyDescent="0.3">
      <c r="B88" s="83"/>
      <c r="C88" s="25" t="s">
        <v>8</v>
      </c>
      <c r="D88" s="39">
        <f t="shared" si="24"/>
        <v>0</v>
      </c>
      <c r="E88" s="27">
        <v>0</v>
      </c>
      <c r="F88" s="27">
        <v>0</v>
      </c>
      <c r="G88" s="27">
        <v>0</v>
      </c>
      <c r="H88" s="27">
        <v>0</v>
      </c>
      <c r="I88" s="27">
        <v>0</v>
      </c>
      <c r="J88" s="33">
        <v>0</v>
      </c>
      <c r="K88" s="27">
        <v>0</v>
      </c>
      <c r="L88" s="27">
        <v>0</v>
      </c>
      <c r="M88" s="27">
        <v>0</v>
      </c>
      <c r="N88" s="27">
        <v>0</v>
      </c>
      <c r="O88" s="40">
        <v>0</v>
      </c>
    </row>
    <row r="89" spans="2:15" ht="23.25" thickBot="1" x14ac:dyDescent="0.3">
      <c r="B89" s="83"/>
      <c r="C89" s="25" t="s">
        <v>9</v>
      </c>
      <c r="D89" s="39">
        <f t="shared" si="24"/>
        <v>1158.1369999999999</v>
      </c>
      <c r="E89" s="27">
        <v>0</v>
      </c>
      <c r="F89" s="27">
        <v>0</v>
      </c>
      <c r="G89" s="27">
        <v>0</v>
      </c>
      <c r="H89" s="27">
        <v>0</v>
      </c>
      <c r="I89" s="27">
        <v>1158.1369999999999</v>
      </c>
      <c r="J89" s="33">
        <v>0</v>
      </c>
      <c r="K89" s="27">
        <v>0</v>
      </c>
      <c r="L89" s="27">
        <v>0</v>
      </c>
      <c r="M89" s="27">
        <v>0</v>
      </c>
      <c r="N89" s="27">
        <v>0</v>
      </c>
      <c r="O89" s="40">
        <v>0</v>
      </c>
    </row>
    <row r="90" spans="2:15" ht="34.5" thickBot="1" x14ac:dyDescent="0.3">
      <c r="B90" s="83"/>
      <c r="C90" s="25" t="s">
        <v>10</v>
      </c>
      <c r="D90" s="39">
        <f t="shared" si="24"/>
        <v>70</v>
      </c>
      <c r="E90" s="27">
        <v>0</v>
      </c>
      <c r="F90" s="27">
        <v>0</v>
      </c>
      <c r="G90" s="27">
        <v>0</v>
      </c>
      <c r="H90" s="27">
        <v>0</v>
      </c>
      <c r="I90" s="27">
        <v>70</v>
      </c>
      <c r="J90" s="33">
        <v>0</v>
      </c>
      <c r="K90" s="27">
        <v>0</v>
      </c>
      <c r="L90" s="27">
        <v>0</v>
      </c>
      <c r="M90" s="27">
        <v>0</v>
      </c>
      <c r="N90" s="27">
        <v>0</v>
      </c>
      <c r="O90" s="40">
        <v>0</v>
      </c>
    </row>
    <row r="91" spans="2:15" ht="45.75" thickBot="1" x14ac:dyDescent="0.3">
      <c r="B91" s="84"/>
      <c r="C91" s="25" t="s">
        <v>11</v>
      </c>
      <c r="D91" s="39">
        <f t="shared" si="24"/>
        <v>0</v>
      </c>
      <c r="E91" s="27">
        <v>0</v>
      </c>
      <c r="F91" s="27">
        <v>0</v>
      </c>
      <c r="G91" s="27">
        <v>0</v>
      </c>
      <c r="H91" s="27">
        <v>0</v>
      </c>
      <c r="I91" s="27">
        <v>0</v>
      </c>
      <c r="J91" s="33">
        <v>0</v>
      </c>
      <c r="K91" s="27">
        <v>0</v>
      </c>
      <c r="L91" s="27">
        <v>0</v>
      </c>
      <c r="M91" s="27">
        <v>0</v>
      </c>
      <c r="N91" s="27">
        <v>0</v>
      </c>
      <c r="O91" s="40">
        <v>0</v>
      </c>
    </row>
    <row r="92" spans="2:15" ht="15.75" thickBot="1" x14ac:dyDescent="0.3">
      <c r="B92" s="110" t="s">
        <v>87</v>
      </c>
      <c r="C92" s="25" t="s">
        <v>14</v>
      </c>
      <c r="D92" s="39">
        <f t="shared" si="24"/>
        <v>1207.32104</v>
      </c>
      <c r="E92" s="27">
        <f>SUM(E93:E96)</f>
        <v>0</v>
      </c>
      <c r="F92" s="27">
        <f t="shared" ref="F92:O92" si="26">SUM(F93:F96)</f>
        <v>0</v>
      </c>
      <c r="G92" s="27">
        <f t="shared" si="26"/>
        <v>0</v>
      </c>
      <c r="H92" s="27">
        <f t="shared" si="26"/>
        <v>0</v>
      </c>
      <c r="I92" s="27">
        <f t="shared" si="26"/>
        <v>0</v>
      </c>
      <c r="J92" s="33">
        <f t="shared" si="26"/>
        <v>69.321039999999996</v>
      </c>
      <c r="K92" s="27">
        <f t="shared" si="26"/>
        <v>0</v>
      </c>
      <c r="L92" s="27">
        <f t="shared" si="26"/>
        <v>1138</v>
      </c>
      <c r="M92" s="27">
        <f t="shared" si="26"/>
        <v>0</v>
      </c>
      <c r="N92" s="27">
        <f t="shared" si="26"/>
        <v>0</v>
      </c>
      <c r="O92" s="40">
        <f t="shared" si="26"/>
        <v>0</v>
      </c>
    </row>
    <row r="93" spans="2:15" ht="23.25" thickBot="1" x14ac:dyDescent="0.3">
      <c r="B93" s="83"/>
      <c r="C93" s="25" t="s">
        <v>8</v>
      </c>
      <c r="D93" s="39">
        <f t="shared" si="24"/>
        <v>0</v>
      </c>
      <c r="E93" s="27">
        <v>0</v>
      </c>
      <c r="F93" s="27">
        <v>0</v>
      </c>
      <c r="G93" s="27">
        <v>0</v>
      </c>
      <c r="H93" s="27">
        <v>0</v>
      </c>
      <c r="I93" s="27">
        <v>0</v>
      </c>
      <c r="J93" s="33">
        <v>0</v>
      </c>
      <c r="K93" s="27">
        <v>0</v>
      </c>
      <c r="L93" s="27">
        <v>0</v>
      </c>
      <c r="M93" s="27">
        <v>0</v>
      </c>
      <c r="N93" s="27">
        <v>0</v>
      </c>
      <c r="O93" s="40">
        <v>0</v>
      </c>
    </row>
    <row r="94" spans="2:15" ht="23.25" thickBot="1" x14ac:dyDescent="0.3">
      <c r="B94" s="83"/>
      <c r="C94" s="25" t="s">
        <v>9</v>
      </c>
      <c r="D94" s="39">
        <f t="shared" si="24"/>
        <v>0</v>
      </c>
      <c r="E94" s="27">
        <v>0</v>
      </c>
      <c r="F94" s="27">
        <v>0</v>
      </c>
      <c r="G94" s="27">
        <v>0</v>
      </c>
      <c r="H94" s="27">
        <v>0</v>
      </c>
      <c r="I94" s="27">
        <v>0</v>
      </c>
      <c r="J94" s="33">
        <v>0</v>
      </c>
      <c r="K94" s="27">
        <v>0</v>
      </c>
      <c r="L94" s="27">
        <v>0</v>
      </c>
      <c r="M94" s="27">
        <v>0</v>
      </c>
      <c r="N94" s="27">
        <v>0</v>
      </c>
      <c r="O94" s="40">
        <v>0</v>
      </c>
    </row>
    <row r="95" spans="2:15" ht="34.5" thickBot="1" x14ac:dyDescent="0.3">
      <c r="B95" s="83"/>
      <c r="C95" s="25" t="s">
        <v>10</v>
      </c>
      <c r="D95" s="39">
        <f t="shared" si="24"/>
        <v>1207.32104</v>
      </c>
      <c r="E95" s="27">
        <v>0</v>
      </c>
      <c r="F95" s="27">
        <v>0</v>
      </c>
      <c r="G95" s="27">
        <v>0</v>
      </c>
      <c r="H95" s="27">
        <v>0</v>
      </c>
      <c r="I95" s="27">
        <v>0</v>
      </c>
      <c r="J95" s="33">
        <v>69.321039999999996</v>
      </c>
      <c r="K95" s="27">
        <v>0</v>
      </c>
      <c r="L95" s="27">
        <v>1138</v>
      </c>
      <c r="M95" s="27">
        <v>0</v>
      </c>
      <c r="N95" s="27">
        <v>0</v>
      </c>
      <c r="O95" s="40">
        <v>0</v>
      </c>
    </row>
    <row r="96" spans="2:15" ht="45.75" thickBot="1" x14ac:dyDescent="0.3">
      <c r="B96" s="84"/>
      <c r="C96" s="25" t="s">
        <v>11</v>
      </c>
      <c r="D96" s="39">
        <f t="shared" si="24"/>
        <v>0</v>
      </c>
      <c r="E96" s="27">
        <v>0</v>
      </c>
      <c r="F96" s="27">
        <v>0</v>
      </c>
      <c r="G96" s="27">
        <v>0</v>
      </c>
      <c r="H96" s="27">
        <v>0</v>
      </c>
      <c r="I96" s="27">
        <v>0</v>
      </c>
      <c r="J96" s="33">
        <v>0</v>
      </c>
      <c r="K96" s="27">
        <v>0</v>
      </c>
      <c r="L96" s="27">
        <v>0</v>
      </c>
      <c r="M96" s="27">
        <v>0</v>
      </c>
      <c r="N96" s="27">
        <v>0</v>
      </c>
      <c r="O96" s="40">
        <v>0</v>
      </c>
    </row>
    <row r="97" spans="2:15" ht="15.75" thickBot="1" x14ac:dyDescent="0.3">
      <c r="B97" s="110" t="s">
        <v>88</v>
      </c>
      <c r="C97" s="25" t="s">
        <v>14</v>
      </c>
      <c r="D97" s="39">
        <f t="shared" si="24"/>
        <v>0</v>
      </c>
      <c r="E97" s="27">
        <f>SUM(E98:E101)</f>
        <v>0</v>
      </c>
      <c r="F97" s="27">
        <f t="shared" ref="F97:O97" si="27">SUM(F98:F101)</f>
        <v>0</v>
      </c>
      <c r="G97" s="27">
        <f t="shared" si="27"/>
        <v>0</v>
      </c>
      <c r="H97" s="27">
        <f t="shared" si="27"/>
        <v>0</v>
      </c>
      <c r="I97" s="27">
        <f t="shared" si="27"/>
        <v>0</v>
      </c>
      <c r="J97" s="33">
        <f t="shared" si="27"/>
        <v>0</v>
      </c>
      <c r="K97" s="27">
        <f t="shared" si="27"/>
        <v>0</v>
      </c>
      <c r="L97" s="27">
        <f t="shared" si="27"/>
        <v>0</v>
      </c>
      <c r="M97" s="27">
        <f t="shared" si="27"/>
        <v>0</v>
      </c>
      <c r="N97" s="27">
        <f t="shared" si="27"/>
        <v>0</v>
      </c>
      <c r="O97" s="40">
        <f t="shared" si="27"/>
        <v>0</v>
      </c>
    </row>
    <row r="98" spans="2:15" ht="23.25" thickBot="1" x14ac:dyDescent="0.3">
      <c r="B98" s="83"/>
      <c r="C98" s="25" t="s">
        <v>8</v>
      </c>
      <c r="D98" s="39">
        <f t="shared" si="24"/>
        <v>0</v>
      </c>
      <c r="E98" s="27">
        <v>0</v>
      </c>
      <c r="F98" s="27">
        <v>0</v>
      </c>
      <c r="G98" s="27">
        <v>0</v>
      </c>
      <c r="H98" s="27">
        <v>0</v>
      </c>
      <c r="I98" s="27">
        <v>0</v>
      </c>
      <c r="J98" s="33">
        <v>0</v>
      </c>
      <c r="K98" s="27">
        <v>0</v>
      </c>
      <c r="L98" s="27">
        <v>0</v>
      </c>
      <c r="M98" s="27">
        <v>0</v>
      </c>
      <c r="N98" s="27">
        <v>0</v>
      </c>
      <c r="O98" s="40">
        <v>0</v>
      </c>
    </row>
    <row r="99" spans="2:15" ht="23.25" thickBot="1" x14ac:dyDescent="0.3">
      <c r="B99" s="83"/>
      <c r="C99" s="25" t="s">
        <v>9</v>
      </c>
      <c r="D99" s="39">
        <f t="shared" si="24"/>
        <v>0</v>
      </c>
      <c r="E99" s="27">
        <v>0</v>
      </c>
      <c r="F99" s="27">
        <v>0</v>
      </c>
      <c r="G99" s="27">
        <v>0</v>
      </c>
      <c r="H99" s="27">
        <v>0</v>
      </c>
      <c r="I99" s="27">
        <v>0</v>
      </c>
      <c r="J99" s="33">
        <v>0</v>
      </c>
      <c r="K99" s="27">
        <v>0</v>
      </c>
      <c r="L99" s="27">
        <v>0</v>
      </c>
      <c r="M99" s="27">
        <v>0</v>
      </c>
      <c r="N99" s="27">
        <v>0</v>
      </c>
      <c r="O99" s="40">
        <v>0</v>
      </c>
    </row>
    <row r="100" spans="2:15" ht="34.5" thickBot="1" x14ac:dyDescent="0.3">
      <c r="B100" s="83"/>
      <c r="C100" s="25" t="s">
        <v>10</v>
      </c>
      <c r="D100" s="39">
        <f t="shared" si="24"/>
        <v>0</v>
      </c>
      <c r="E100" s="27">
        <v>0</v>
      </c>
      <c r="F100" s="27">
        <v>0</v>
      </c>
      <c r="G100" s="27">
        <v>0</v>
      </c>
      <c r="H100" s="27">
        <v>0</v>
      </c>
      <c r="I100" s="27">
        <v>0</v>
      </c>
      <c r="J100" s="33">
        <v>0</v>
      </c>
      <c r="K100" s="27">
        <v>0</v>
      </c>
      <c r="L100" s="27">
        <v>0</v>
      </c>
      <c r="M100" s="27">
        <v>0</v>
      </c>
      <c r="N100" s="27">
        <v>0</v>
      </c>
      <c r="O100" s="40">
        <v>0</v>
      </c>
    </row>
    <row r="101" spans="2:15" ht="45.75" thickBot="1" x14ac:dyDescent="0.3">
      <c r="B101" s="84"/>
      <c r="C101" s="25" t="s">
        <v>11</v>
      </c>
      <c r="D101" s="39">
        <f t="shared" si="24"/>
        <v>0</v>
      </c>
      <c r="E101" s="27">
        <v>0</v>
      </c>
      <c r="F101" s="27">
        <v>0</v>
      </c>
      <c r="G101" s="27">
        <v>0</v>
      </c>
      <c r="H101" s="27">
        <v>0</v>
      </c>
      <c r="I101" s="27">
        <v>0</v>
      </c>
      <c r="J101" s="33">
        <v>0</v>
      </c>
      <c r="K101" s="27">
        <v>0</v>
      </c>
      <c r="L101" s="27">
        <v>0</v>
      </c>
      <c r="M101" s="27">
        <v>0</v>
      </c>
      <c r="N101" s="27">
        <v>0</v>
      </c>
      <c r="O101" s="40">
        <v>0</v>
      </c>
    </row>
    <row r="102" spans="2:15" ht="19.5" customHeight="1" thickBot="1" x14ac:dyDescent="0.3">
      <c r="B102" s="110" t="s">
        <v>94</v>
      </c>
      <c r="C102" s="25" t="s">
        <v>14</v>
      </c>
      <c r="D102" s="39">
        <f t="shared" si="24"/>
        <v>550</v>
      </c>
      <c r="E102" s="27">
        <f>SUM(E103:E106)</f>
        <v>0</v>
      </c>
      <c r="F102" s="27">
        <f t="shared" ref="F102:O102" si="28">SUM(F103:F106)</f>
        <v>0</v>
      </c>
      <c r="G102" s="27">
        <f t="shared" si="28"/>
        <v>0</v>
      </c>
      <c r="H102" s="27">
        <f t="shared" si="28"/>
        <v>0</v>
      </c>
      <c r="I102" s="27">
        <f t="shared" si="28"/>
        <v>0</v>
      </c>
      <c r="J102" s="33">
        <f t="shared" si="28"/>
        <v>0</v>
      </c>
      <c r="K102" s="27">
        <f t="shared" si="28"/>
        <v>0</v>
      </c>
      <c r="L102" s="27">
        <f t="shared" si="28"/>
        <v>550</v>
      </c>
      <c r="M102" s="27">
        <f t="shared" si="28"/>
        <v>0</v>
      </c>
      <c r="N102" s="27">
        <f t="shared" si="28"/>
        <v>0</v>
      </c>
      <c r="O102" s="40">
        <f t="shared" si="28"/>
        <v>0</v>
      </c>
    </row>
    <row r="103" spans="2:15" ht="23.25" thickBot="1" x14ac:dyDescent="0.3">
      <c r="B103" s="83"/>
      <c r="C103" s="25" t="s">
        <v>8</v>
      </c>
      <c r="D103" s="39">
        <f t="shared" si="24"/>
        <v>0</v>
      </c>
      <c r="E103" s="27">
        <v>0</v>
      </c>
      <c r="F103" s="27">
        <v>0</v>
      </c>
      <c r="G103" s="27">
        <v>0</v>
      </c>
      <c r="H103" s="27">
        <v>0</v>
      </c>
      <c r="I103" s="27">
        <v>0</v>
      </c>
      <c r="J103" s="33">
        <v>0</v>
      </c>
      <c r="K103" s="27">
        <v>0</v>
      </c>
      <c r="L103" s="27">
        <v>0</v>
      </c>
      <c r="M103" s="27">
        <v>0</v>
      </c>
      <c r="N103" s="27">
        <v>0</v>
      </c>
      <c r="O103" s="40">
        <v>0</v>
      </c>
    </row>
    <row r="104" spans="2:15" ht="23.25" thickBot="1" x14ac:dyDescent="0.3">
      <c r="B104" s="83"/>
      <c r="C104" s="25" t="s">
        <v>9</v>
      </c>
      <c r="D104" s="39">
        <f t="shared" si="24"/>
        <v>0</v>
      </c>
      <c r="E104" s="27">
        <v>0</v>
      </c>
      <c r="F104" s="27">
        <v>0</v>
      </c>
      <c r="G104" s="27">
        <v>0</v>
      </c>
      <c r="H104" s="27">
        <v>0</v>
      </c>
      <c r="I104" s="27">
        <v>0</v>
      </c>
      <c r="J104" s="33">
        <v>0</v>
      </c>
      <c r="K104" s="27">
        <v>0</v>
      </c>
      <c r="L104" s="27">
        <v>0</v>
      </c>
      <c r="M104" s="27">
        <v>0</v>
      </c>
      <c r="N104" s="27">
        <v>0</v>
      </c>
      <c r="O104" s="40">
        <v>0</v>
      </c>
    </row>
    <row r="105" spans="2:15" ht="34.5" thickBot="1" x14ac:dyDescent="0.3">
      <c r="B105" s="83"/>
      <c r="C105" s="25" t="s">
        <v>10</v>
      </c>
      <c r="D105" s="39">
        <f t="shared" si="24"/>
        <v>550</v>
      </c>
      <c r="E105" s="27">
        <v>0</v>
      </c>
      <c r="F105" s="27">
        <v>0</v>
      </c>
      <c r="G105" s="27">
        <v>0</v>
      </c>
      <c r="H105" s="27">
        <v>0</v>
      </c>
      <c r="I105" s="27">
        <v>0</v>
      </c>
      <c r="J105" s="33">
        <v>0</v>
      </c>
      <c r="K105" s="27">
        <v>0</v>
      </c>
      <c r="L105" s="27">
        <v>550</v>
      </c>
      <c r="M105" s="27">
        <v>0</v>
      </c>
      <c r="N105" s="27">
        <v>0</v>
      </c>
      <c r="O105" s="40">
        <v>0</v>
      </c>
    </row>
    <row r="106" spans="2:15" ht="45.75" thickBot="1" x14ac:dyDescent="0.3">
      <c r="B106" s="84"/>
      <c r="C106" s="25" t="s">
        <v>11</v>
      </c>
      <c r="D106" s="39">
        <f t="shared" si="24"/>
        <v>0</v>
      </c>
      <c r="E106" s="27">
        <v>0</v>
      </c>
      <c r="F106" s="27">
        <v>0</v>
      </c>
      <c r="G106" s="27">
        <v>0</v>
      </c>
      <c r="H106" s="27">
        <v>0</v>
      </c>
      <c r="I106" s="27">
        <v>0</v>
      </c>
      <c r="J106" s="33">
        <v>0</v>
      </c>
      <c r="K106" s="27">
        <v>0</v>
      </c>
      <c r="L106" s="27">
        <v>0</v>
      </c>
      <c r="M106" s="27">
        <v>0</v>
      </c>
      <c r="N106" s="27">
        <v>0</v>
      </c>
      <c r="O106" s="40">
        <v>0</v>
      </c>
    </row>
    <row r="107" spans="2:15" ht="15.75" customHeight="1" thickBot="1" x14ac:dyDescent="0.3">
      <c r="B107" s="110" t="s">
        <v>89</v>
      </c>
      <c r="C107" s="25" t="s">
        <v>14</v>
      </c>
      <c r="D107" s="39">
        <f t="shared" si="24"/>
        <v>0</v>
      </c>
      <c r="E107" s="27">
        <f>SUM(E108:E111)</f>
        <v>0</v>
      </c>
      <c r="F107" s="27">
        <f t="shared" ref="F107:O107" si="29">SUM(F108:F111)</f>
        <v>0</v>
      </c>
      <c r="G107" s="27">
        <f t="shared" si="29"/>
        <v>0</v>
      </c>
      <c r="H107" s="27">
        <f t="shared" si="29"/>
        <v>0</v>
      </c>
      <c r="I107" s="27">
        <f t="shared" si="29"/>
        <v>0</v>
      </c>
      <c r="J107" s="33">
        <f t="shared" si="29"/>
        <v>0</v>
      </c>
      <c r="K107" s="27">
        <f t="shared" si="29"/>
        <v>0</v>
      </c>
      <c r="L107" s="27">
        <f t="shared" si="29"/>
        <v>0</v>
      </c>
      <c r="M107" s="27">
        <f t="shared" si="29"/>
        <v>0</v>
      </c>
      <c r="N107" s="27">
        <f t="shared" si="29"/>
        <v>0</v>
      </c>
      <c r="O107" s="40">
        <f t="shared" si="29"/>
        <v>0</v>
      </c>
    </row>
    <row r="108" spans="2:15" ht="23.25" thickBot="1" x14ac:dyDescent="0.3">
      <c r="B108" s="83"/>
      <c r="C108" s="25" t="s">
        <v>8</v>
      </c>
      <c r="D108" s="39">
        <f t="shared" si="24"/>
        <v>0</v>
      </c>
      <c r="E108" s="27">
        <v>0</v>
      </c>
      <c r="F108" s="27">
        <v>0</v>
      </c>
      <c r="G108" s="27">
        <v>0</v>
      </c>
      <c r="H108" s="27">
        <v>0</v>
      </c>
      <c r="I108" s="27">
        <v>0</v>
      </c>
      <c r="J108" s="33">
        <v>0</v>
      </c>
      <c r="K108" s="27">
        <v>0</v>
      </c>
      <c r="L108" s="27">
        <v>0</v>
      </c>
      <c r="M108" s="27">
        <v>0</v>
      </c>
      <c r="N108" s="27">
        <v>0</v>
      </c>
      <c r="O108" s="40">
        <v>0</v>
      </c>
    </row>
    <row r="109" spans="2:15" ht="23.25" thickBot="1" x14ac:dyDescent="0.3">
      <c r="B109" s="83"/>
      <c r="C109" s="25" t="s">
        <v>9</v>
      </c>
      <c r="D109" s="39">
        <f t="shared" si="24"/>
        <v>0</v>
      </c>
      <c r="E109" s="27">
        <v>0</v>
      </c>
      <c r="F109" s="27">
        <v>0</v>
      </c>
      <c r="G109" s="27">
        <v>0</v>
      </c>
      <c r="H109" s="27">
        <v>0</v>
      </c>
      <c r="I109" s="27">
        <v>0</v>
      </c>
      <c r="J109" s="33">
        <v>0</v>
      </c>
      <c r="K109" s="27">
        <v>0</v>
      </c>
      <c r="L109" s="27">
        <v>0</v>
      </c>
      <c r="M109" s="27">
        <v>0</v>
      </c>
      <c r="N109" s="27">
        <v>0</v>
      </c>
      <c r="O109" s="40">
        <v>0</v>
      </c>
    </row>
    <row r="110" spans="2:15" ht="34.5" thickBot="1" x14ac:dyDescent="0.3">
      <c r="B110" s="83"/>
      <c r="C110" s="25" t="s">
        <v>10</v>
      </c>
      <c r="D110" s="39">
        <f t="shared" si="24"/>
        <v>0</v>
      </c>
      <c r="E110" s="27">
        <v>0</v>
      </c>
      <c r="F110" s="27">
        <v>0</v>
      </c>
      <c r="G110" s="27">
        <v>0</v>
      </c>
      <c r="H110" s="27">
        <v>0</v>
      </c>
      <c r="I110" s="27">
        <v>0</v>
      </c>
      <c r="J110" s="33">
        <v>0</v>
      </c>
      <c r="K110" s="27">
        <v>0</v>
      </c>
      <c r="L110" s="27">
        <v>0</v>
      </c>
      <c r="M110" s="27">
        <v>0</v>
      </c>
      <c r="N110" s="27">
        <v>0</v>
      </c>
      <c r="O110" s="40">
        <v>0</v>
      </c>
    </row>
    <row r="111" spans="2:15" ht="45.75" thickBot="1" x14ac:dyDescent="0.3">
      <c r="B111" s="84"/>
      <c r="C111" s="25" t="s">
        <v>11</v>
      </c>
      <c r="D111" s="39">
        <f t="shared" si="24"/>
        <v>0</v>
      </c>
      <c r="E111" s="27">
        <v>0</v>
      </c>
      <c r="F111" s="27">
        <v>0</v>
      </c>
      <c r="G111" s="27">
        <v>0</v>
      </c>
      <c r="H111" s="27">
        <v>0</v>
      </c>
      <c r="I111" s="27">
        <v>0</v>
      </c>
      <c r="J111" s="33">
        <v>0</v>
      </c>
      <c r="K111" s="27">
        <v>0</v>
      </c>
      <c r="L111" s="27">
        <v>0</v>
      </c>
      <c r="M111" s="27">
        <v>0</v>
      </c>
      <c r="N111" s="27">
        <v>0</v>
      </c>
      <c r="O111" s="40">
        <v>0</v>
      </c>
    </row>
    <row r="112" spans="2:15" ht="22.5" customHeight="1" thickBot="1" x14ac:dyDescent="0.3">
      <c r="B112" s="110" t="s">
        <v>95</v>
      </c>
      <c r="C112" s="25" t="s">
        <v>14</v>
      </c>
      <c r="D112" s="39">
        <f t="shared" si="24"/>
        <v>248892.34568999999</v>
      </c>
      <c r="E112" s="27">
        <f>SUM(E113:E116)</f>
        <v>0</v>
      </c>
      <c r="F112" s="27">
        <f t="shared" ref="F112:O112" si="30">SUM(F113:F116)</f>
        <v>0</v>
      </c>
      <c r="G112" s="27">
        <f t="shared" si="30"/>
        <v>0</v>
      </c>
      <c r="H112" s="27">
        <f t="shared" si="30"/>
        <v>0</v>
      </c>
      <c r="I112" s="27">
        <f t="shared" si="30"/>
        <v>0</v>
      </c>
      <c r="J112" s="33">
        <f t="shared" si="30"/>
        <v>0</v>
      </c>
      <c r="K112" s="27">
        <f>SUM(K113:K116)</f>
        <v>4313.72</v>
      </c>
      <c r="L112" s="27">
        <f t="shared" si="30"/>
        <v>61696.129690000002</v>
      </c>
      <c r="M112" s="27">
        <f t="shared" si="30"/>
        <v>182882.49599999998</v>
      </c>
      <c r="N112" s="27">
        <f t="shared" si="30"/>
        <v>0</v>
      </c>
      <c r="O112" s="40">
        <f t="shared" si="30"/>
        <v>0</v>
      </c>
    </row>
    <row r="113" spans="2:15" ht="23.25" thickBot="1" x14ac:dyDescent="0.3">
      <c r="B113" s="83"/>
      <c r="C113" s="25" t="s">
        <v>8</v>
      </c>
      <c r="D113" s="39">
        <f t="shared" si="24"/>
        <v>0</v>
      </c>
      <c r="E113" s="27">
        <v>0</v>
      </c>
      <c r="F113" s="27">
        <v>0</v>
      </c>
      <c r="G113" s="27">
        <v>0</v>
      </c>
      <c r="H113" s="27">
        <v>0</v>
      </c>
      <c r="I113" s="27">
        <v>0</v>
      </c>
      <c r="J113" s="33">
        <v>0</v>
      </c>
      <c r="K113" s="27">
        <v>0</v>
      </c>
      <c r="L113" s="78">
        <v>0</v>
      </c>
      <c r="M113" s="27">
        <v>0</v>
      </c>
      <c r="N113" s="27">
        <v>0</v>
      </c>
      <c r="O113" s="40">
        <v>0</v>
      </c>
    </row>
    <row r="114" spans="2:15" ht="23.25" thickBot="1" x14ac:dyDescent="0.3">
      <c r="B114" s="83"/>
      <c r="C114" s="25" t="s">
        <v>9</v>
      </c>
      <c r="D114" s="39">
        <f t="shared" si="24"/>
        <v>242431.79390999998</v>
      </c>
      <c r="E114" s="27">
        <v>0</v>
      </c>
      <c r="F114" s="27">
        <v>0</v>
      </c>
      <c r="G114" s="27">
        <v>0</v>
      </c>
      <c r="H114" s="27">
        <v>0</v>
      </c>
      <c r="I114" s="27">
        <v>0</v>
      </c>
      <c r="J114" s="33">
        <v>0</v>
      </c>
      <c r="K114" s="27">
        <v>4227.45</v>
      </c>
      <c r="L114" s="79">
        <v>58979.497909999998</v>
      </c>
      <c r="M114" s="27">
        <v>179224.84599999999</v>
      </c>
      <c r="N114" s="27">
        <v>0</v>
      </c>
      <c r="O114" s="40">
        <v>0</v>
      </c>
    </row>
    <row r="115" spans="2:15" ht="34.5" thickBot="1" x14ac:dyDescent="0.3">
      <c r="B115" s="83"/>
      <c r="C115" s="25" t="s">
        <v>10</v>
      </c>
      <c r="D115" s="39">
        <f t="shared" si="24"/>
        <v>6460.5517799999998</v>
      </c>
      <c r="E115" s="27">
        <v>0</v>
      </c>
      <c r="F115" s="27">
        <v>0</v>
      </c>
      <c r="G115" s="27">
        <v>0</v>
      </c>
      <c r="H115" s="27">
        <v>0</v>
      </c>
      <c r="I115" s="27">
        <v>0</v>
      </c>
      <c r="J115" s="33">
        <v>0</v>
      </c>
      <c r="K115" s="27">
        <v>86.27</v>
      </c>
      <c r="L115" s="79">
        <v>2716.6317800000002</v>
      </c>
      <c r="M115" s="27">
        <v>3657.65</v>
      </c>
      <c r="N115" s="27">
        <v>0</v>
      </c>
      <c r="O115" s="40">
        <v>0</v>
      </c>
    </row>
    <row r="116" spans="2:15" ht="45.75" thickBot="1" x14ac:dyDescent="0.3">
      <c r="B116" s="84"/>
      <c r="C116" s="25" t="s">
        <v>11</v>
      </c>
      <c r="D116" s="39">
        <f t="shared" si="24"/>
        <v>0</v>
      </c>
      <c r="E116" s="27">
        <v>0</v>
      </c>
      <c r="F116" s="27">
        <v>0</v>
      </c>
      <c r="G116" s="27">
        <v>0</v>
      </c>
      <c r="H116" s="27">
        <v>0</v>
      </c>
      <c r="I116" s="27">
        <v>0</v>
      </c>
      <c r="J116" s="33">
        <v>0</v>
      </c>
      <c r="K116" s="27">
        <v>0</v>
      </c>
      <c r="L116" s="27">
        <v>0</v>
      </c>
      <c r="M116" s="27">
        <v>0</v>
      </c>
      <c r="N116" s="27">
        <v>0</v>
      </c>
      <c r="O116" s="40">
        <v>0</v>
      </c>
    </row>
    <row r="117" spans="2:15" ht="15.75" thickBot="1" x14ac:dyDescent="0.3">
      <c r="B117" s="110" t="s">
        <v>97</v>
      </c>
      <c r="C117" s="25" t="s">
        <v>14</v>
      </c>
      <c r="D117" s="39">
        <f t="shared" si="24"/>
        <v>25</v>
      </c>
      <c r="E117" s="27">
        <f>SUM(E118:E122)</f>
        <v>0</v>
      </c>
      <c r="F117" s="27">
        <f t="shared" ref="F117:O117" si="31">SUM(F118:F122)</f>
        <v>0</v>
      </c>
      <c r="G117" s="27">
        <f t="shared" si="31"/>
        <v>0</v>
      </c>
      <c r="H117" s="27">
        <f t="shared" si="31"/>
        <v>0</v>
      </c>
      <c r="I117" s="27">
        <f t="shared" si="31"/>
        <v>0</v>
      </c>
      <c r="J117" s="33">
        <f t="shared" si="31"/>
        <v>0</v>
      </c>
      <c r="K117" s="27">
        <f t="shared" si="31"/>
        <v>0</v>
      </c>
      <c r="L117" s="27">
        <f t="shared" si="31"/>
        <v>25</v>
      </c>
      <c r="M117" s="27">
        <f t="shared" si="31"/>
        <v>0</v>
      </c>
      <c r="N117" s="27">
        <f t="shared" si="31"/>
        <v>0</v>
      </c>
      <c r="O117" s="40">
        <f t="shared" si="31"/>
        <v>0</v>
      </c>
    </row>
    <row r="118" spans="2:15" ht="23.25" thickBot="1" x14ac:dyDescent="0.3">
      <c r="B118" s="83"/>
      <c r="C118" s="25" t="s">
        <v>8</v>
      </c>
      <c r="D118" s="39">
        <f t="shared" si="24"/>
        <v>0</v>
      </c>
      <c r="E118" s="27">
        <v>0</v>
      </c>
      <c r="F118" s="27">
        <v>0</v>
      </c>
      <c r="G118" s="27">
        <v>0</v>
      </c>
      <c r="H118" s="27">
        <v>0</v>
      </c>
      <c r="I118" s="27">
        <v>0</v>
      </c>
      <c r="J118" s="33">
        <v>0</v>
      </c>
      <c r="K118" s="27"/>
      <c r="L118" s="27">
        <f>SUM(M118:W118)</f>
        <v>0</v>
      </c>
      <c r="M118" s="27">
        <f t="shared" ref="M118:M120" si="32">SUM(N118:X118)</f>
        <v>0</v>
      </c>
      <c r="N118" s="27">
        <f t="shared" ref="N118:N120" si="33">SUM(P118:Y118)</f>
        <v>0</v>
      </c>
      <c r="O118" s="40">
        <v>0</v>
      </c>
    </row>
    <row r="119" spans="2:15" ht="23.25" thickBot="1" x14ac:dyDescent="0.3">
      <c r="B119" s="83"/>
      <c r="C119" s="25" t="s">
        <v>9</v>
      </c>
      <c r="D119" s="39">
        <f t="shared" si="24"/>
        <v>0</v>
      </c>
      <c r="E119" s="27">
        <v>0</v>
      </c>
      <c r="F119" s="27">
        <v>0</v>
      </c>
      <c r="G119" s="27">
        <v>0</v>
      </c>
      <c r="H119" s="27">
        <v>0</v>
      </c>
      <c r="I119" s="27">
        <v>0</v>
      </c>
      <c r="J119" s="33">
        <v>0</v>
      </c>
      <c r="K119" s="27">
        <v>0</v>
      </c>
      <c r="L119" s="27">
        <f>SUM(M119:W119)</f>
        <v>0</v>
      </c>
      <c r="M119" s="27">
        <f t="shared" si="32"/>
        <v>0</v>
      </c>
      <c r="N119" s="27">
        <f t="shared" si="33"/>
        <v>0</v>
      </c>
      <c r="O119" s="40">
        <v>0</v>
      </c>
    </row>
    <row r="120" spans="2:15" ht="29.25" customHeight="1" x14ac:dyDescent="0.25">
      <c r="B120" s="83"/>
      <c r="C120" s="101" t="s">
        <v>10</v>
      </c>
      <c r="D120" s="92">
        <f t="shared" si="24"/>
        <v>25</v>
      </c>
      <c r="E120" s="98">
        <v>0</v>
      </c>
      <c r="F120" s="98">
        <v>0</v>
      </c>
      <c r="G120" s="98">
        <v>0</v>
      </c>
      <c r="H120" s="98">
        <v>0</v>
      </c>
      <c r="I120" s="98">
        <v>0</v>
      </c>
      <c r="J120" s="117">
        <v>0</v>
      </c>
      <c r="K120" s="98">
        <v>0</v>
      </c>
      <c r="L120" s="98">
        <v>25</v>
      </c>
      <c r="M120" s="98">
        <f t="shared" si="32"/>
        <v>0</v>
      </c>
      <c r="N120" s="98">
        <f t="shared" si="33"/>
        <v>0</v>
      </c>
      <c r="O120" s="81">
        <v>0</v>
      </c>
    </row>
    <row r="121" spans="2:15" ht="15.75" thickBot="1" x14ac:dyDescent="0.3">
      <c r="B121" s="83"/>
      <c r="C121" s="94"/>
      <c r="D121" s="92">
        <f t="shared" si="24"/>
        <v>0</v>
      </c>
      <c r="E121" s="98"/>
      <c r="F121" s="98"/>
      <c r="G121" s="98"/>
      <c r="H121" s="98"/>
      <c r="I121" s="98"/>
      <c r="J121" s="117"/>
      <c r="K121" s="98"/>
      <c r="L121" s="98"/>
      <c r="M121" s="98"/>
      <c r="N121" s="98"/>
      <c r="O121" s="82"/>
    </row>
    <row r="122" spans="2:15" ht="45.75" thickBot="1" x14ac:dyDescent="0.3">
      <c r="B122" s="84"/>
      <c r="C122" s="25" t="s">
        <v>11</v>
      </c>
      <c r="D122" s="39">
        <f t="shared" si="24"/>
        <v>0</v>
      </c>
      <c r="E122" s="27">
        <f t="shared" ref="E122:L122" si="34">SUM(F122:P122)</f>
        <v>0</v>
      </c>
      <c r="F122" s="27">
        <f t="shared" si="34"/>
        <v>0</v>
      </c>
      <c r="G122" s="27">
        <f t="shared" si="34"/>
        <v>0</v>
      </c>
      <c r="H122" s="27">
        <f t="shared" si="34"/>
        <v>0</v>
      </c>
      <c r="I122" s="27">
        <f t="shared" si="34"/>
        <v>0</v>
      </c>
      <c r="J122" s="27">
        <f t="shared" si="34"/>
        <v>0</v>
      </c>
      <c r="K122" s="27">
        <f t="shared" si="34"/>
        <v>0</v>
      </c>
      <c r="L122" s="27">
        <f t="shared" si="34"/>
        <v>0</v>
      </c>
      <c r="M122" s="27">
        <f t="shared" ref="M122:M128" si="35">SUM(N122:X122)</f>
        <v>0</v>
      </c>
      <c r="N122" s="27">
        <f t="shared" ref="N122:N128" si="36">SUM(P122:Y122)</f>
        <v>0</v>
      </c>
      <c r="O122" s="40">
        <v>0</v>
      </c>
    </row>
    <row r="123" spans="2:15" ht="15.75" thickBot="1" x14ac:dyDescent="0.3">
      <c r="B123" s="13" t="s">
        <v>91</v>
      </c>
      <c r="C123" s="31" t="s">
        <v>14</v>
      </c>
      <c r="D123" s="39">
        <f t="shared" si="24"/>
        <v>0</v>
      </c>
      <c r="E123" s="27">
        <f>SUM(E124:E128)</f>
        <v>0</v>
      </c>
      <c r="F123" s="27">
        <f t="shared" ref="F123:O123" si="37">SUM(F124:F128)</f>
        <v>0</v>
      </c>
      <c r="G123" s="27">
        <f t="shared" si="37"/>
        <v>0</v>
      </c>
      <c r="H123" s="27">
        <f t="shared" si="37"/>
        <v>0</v>
      </c>
      <c r="I123" s="27">
        <f t="shared" si="37"/>
        <v>0</v>
      </c>
      <c r="J123" s="27">
        <f t="shared" si="37"/>
        <v>0</v>
      </c>
      <c r="K123" s="27">
        <f t="shared" si="37"/>
        <v>0</v>
      </c>
      <c r="L123" s="27">
        <f t="shared" si="37"/>
        <v>0</v>
      </c>
      <c r="M123" s="27">
        <f t="shared" si="37"/>
        <v>0</v>
      </c>
      <c r="N123" s="27">
        <f t="shared" si="37"/>
        <v>0</v>
      </c>
      <c r="O123" s="40">
        <f t="shared" si="37"/>
        <v>0</v>
      </c>
    </row>
    <row r="124" spans="2:15" ht="23.25" thickBot="1" x14ac:dyDescent="0.3">
      <c r="B124" s="12" t="s">
        <v>90</v>
      </c>
      <c r="C124" s="25" t="s">
        <v>8</v>
      </c>
      <c r="D124" s="39">
        <f t="shared" si="24"/>
        <v>0</v>
      </c>
      <c r="E124" s="27">
        <f t="shared" ref="E124:L126" si="38">SUM(F124:P124)</f>
        <v>0</v>
      </c>
      <c r="F124" s="27">
        <f t="shared" si="38"/>
        <v>0</v>
      </c>
      <c r="G124" s="27">
        <f t="shared" si="38"/>
        <v>0</v>
      </c>
      <c r="H124" s="27">
        <f t="shared" si="38"/>
        <v>0</v>
      </c>
      <c r="I124" s="27">
        <f t="shared" si="38"/>
        <v>0</v>
      </c>
      <c r="J124" s="27">
        <f t="shared" si="38"/>
        <v>0</v>
      </c>
      <c r="K124" s="27">
        <f t="shared" si="38"/>
        <v>0</v>
      </c>
      <c r="L124" s="27">
        <f t="shared" si="38"/>
        <v>0</v>
      </c>
      <c r="M124" s="27">
        <f t="shared" si="35"/>
        <v>0</v>
      </c>
      <c r="N124" s="27">
        <f t="shared" si="36"/>
        <v>0</v>
      </c>
      <c r="O124" s="40">
        <v>0</v>
      </c>
    </row>
    <row r="125" spans="2:15" ht="23.25" thickBot="1" x14ac:dyDescent="0.3">
      <c r="B125" s="8"/>
      <c r="C125" s="25" t="s">
        <v>9</v>
      </c>
      <c r="D125" s="39">
        <f t="shared" si="24"/>
        <v>0</v>
      </c>
      <c r="E125" s="27">
        <f t="shared" si="38"/>
        <v>0</v>
      </c>
      <c r="F125" s="27">
        <f t="shared" si="38"/>
        <v>0</v>
      </c>
      <c r="G125" s="27">
        <f t="shared" si="38"/>
        <v>0</v>
      </c>
      <c r="H125" s="27">
        <f t="shared" si="38"/>
        <v>0</v>
      </c>
      <c r="I125" s="27">
        <f t="shared" si="38"/>
        <v>0</v>
      </c>
      <c r="J125" s="27">
        <f t="shared" si="38"/>
        <v>0</v>
      </c>
      <c r="K125" s="27">
        <f t="shared" si="38"/>
        <v>0</v>
      </c>
      <c r="L125" s="27">
        <f t="shared" si="38"/>
        <v>0</v>
      </c>
      <c r="M125" s="27">
        <f t="shared" si="35"/>
        <v>0</v>
      </c>
      <c r="N125" s="27">
        <f t="shared" si="36"/>
        <v>0</v>
      </c>
      <c r="O125" s="40">
        <v>0</v>
      </c>
    </row>
    <row r="126" spans="2:15" x14ac:dyDescent="0.25">
      <c r="B126" s="8"/>
      <c r="C126" s="101" t="s">
        <v>10</v>
      </c>
      <c r="D126" s="92">
        <f t="shared" si="24"/>
        <v>0</v>
      </c>
      <c r="E126" s="98">
        <f t="shared" si="38"/>
        <v>0</v>
      </c>
      <c r="F126" s="98">
        <f t="shared" si="38"/>
        <v>0</v>
      </c>
      <c r="G126" s="98">
        <f t="shared" si="38"/>
        <v>0</v>
      </c>
      <c r="H126" s="98">
        <f t="shared" si="38"/>
        <v>0</v>
      </c>
      <c r="I126" s="98">
        <f t="shared" si="38"/>
        <v>0</v>
      </c>
      <c r="J126" s="98">
        <f t="shared" si="38"/>
        <v>0</v>
      </c>
      <c r="K126" s="98">
        <f t="shared" si="38"/>
        <v>0</v>
      </c>
      <c r="L126" s="98">
        <f t="shared" si="38"/>
        <v>0</v>
      </c>
      <c r="M126" s="98">
        <f t="shared" si="35"/>
        <v>0</v>
      </c>
      <c r="N126" s="98">
        <f t="shared" si="36"/>
        <v>0</v>
      </c>
      <c r="O126" s="81">
        <v>0</v>
      </c>
    </row>
    <row r="127" spans="2:15" ht="15.75" thickBot="1" x14ac:dyDescent="0.3">
      <c r="B127" s="8"/>
      <c r="C127" s="94"/>
      <c r="D127" s="92">
        <f t="shared" si="24"/>
        <v>0</v>
      </c>
      <c r="E127" s="98"/>
      <c r="F127" s="98"/>
      <c r="G127" s="98"/>
      <c r="H127" s="98"/>
      <c r="I127" s="98"/>
      <c r="J127" s="98"/>
      <c r="K127" s="98"/>
      <c r="L127" s="98"/>
      <c r="M127" s="98"/>
      <c r="N127" s="98"/>
      <c r="O127" s="82"/>
    </row>
    <row r="128" spans="2:15" ht="45.75" thickBot="1" x14ac:dyDescent="0.3">
      <c r="B128" s="9"/>
      <c r="C128" s="25" t="s">
        <v>11</v>
      </c>
      <c r="D128" s="42">
        <f t="shared" si="24"/>
        <v>0</v>
      </c>
      <c r="E128" s="43">
        <f t="shared" ref="E128:L128" si="39">SUM(F128:P128)</f>
        <v>0</v>
      </c>
      <c r="F128" s="43">
        <f t="shared" si="39"/>
        <v>0</v>
      </c>
      <c r="G128" s="43">
        <f t="shared" si="39"/>
        <v>0</v>
      </c>
      <c r="H128" s="43">
        <f t="shared" si="39"/>
        <v>0</v>
      </c>
      <c r="I128" s="43">
        <f t="shared" si="39"/>
        <v>0</v>
      </c>
      <c r="J128" s="43">
        <f t="shared" si="39"/>
        <v>0</v>
      </c>
      <c r="K128" s="43">
        <f t="shared" si="39"/>
        <v>0</v>
      </c>
      <c r="L128" s="43">
        <f t="shared" si="39"/>
        <v>0</v>
      </c>
      <c r="M128" s="43">
        <f t="shared" si="35"/>
        <v>0</v>
      </c>
      <c r="N128" s="43">
        <f t="shared" si="36"/>
        <v>0</v>
      </c>
      <c r="O128" s="44">
        <v>0</v>
      </c>
    </row>
  </sheetData>
  <mergeCells count="51">
    <mergeCell ref="B22:B26"/>
    <mergeCell ref="B57:B61"/>
    <mergeCell ref="B62:B66"/>
    <mergeCell ref="B28:B29"/>
    <mergeCell ref="B38:B40"/>
    <mergeCell ref="B48:B50"/>
    <mergeCell ref="B53:B56"/>
    <mergeCell ref="A3:N3"/>
    <mergeCell ref="M2:N2"/>
    <mergeCell ref="D120:D121"/>
    <mergeCell ref="B73:B76"/>
    <mergeCell ref="E120:E121"/>
    <mergeCell ref="F120:F121"/>
    <mergeCell ref="G120:G121"/>
    <mergeCell ref="H120:H121"/>
    <mergeCell ref="I120:I121"/>
    <mergeCell ref="J120:J121"/>
    <mergeCell ref="B87:B91"/>
    <mergeCell ref="B92:B96"/>
    <mergeCell ref="B97:B101"/>
    <mergeCell ref="B102:B106"/>
    <mergeCell ref="B14:B16"/>
    <mergeCell ref="B18:B21"/>
    <mergeCell ref="M126:M127"/>
    <mergeCell ref="N126:N127"/>
    <mergeCell ref="K126:K127"/>
    <mergeCell ref="K120:K121"/>
    <mergeCell ref="L120:L121"/>
    <mergeCell ref="M120:M121"/>
    <mergeCell ref="N120:N121"/>
    <mergeCell ref="H126:H127"/>
    <mergeCell ref="I126:I127"/>
    <mergeCell ref="J126:J127"/>
    <mergeCell ref="G126:G127"/>
    <mergeCell ref="L126:L127"/>
    <mergeCell ref="D5:O6"/>
    <mergeCell ref="O120:O121"/>
    <mergeCell ref="O126:O127"/>
    <mergeCell ref="D126:D127"/>
    <mergeCell ref="B43:B46"/>
    <mergeCell ref="C126:C127"/>
    <mergeCell ref="B107:B111"/>
    <mergeCell ref="C120:C121"/>
    <mergeCell ref="B78:B79"/>
    <mergeCell ref="B69:B71"/>
    <mergeCell ref="B67:B68"/>
    <mergeCell ref="B82:B86"/>
    <mergeCell ref="B112:B116"/>
    <mergeCell ref="B117:B122"/>
    <mergeCell ref="E126:E127"/>
    <mergeCell ref="F126:F127"/>
  </mergeCells>
  <pageMargins left="0.7" right="0.7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13</vt:i4>
      </vt:variant>
    </vt:vector>
  </HeadingPairs>
  <TitlesOfParts>
    <vt:vector size="16" baseType="lpstr">
      <vt:lpstr>приложение 5</vt:lpstr>
      <vt:lpstr>приложение 6</vt:lpstr>
      <vt:lpstr>приложение 7</vt:lpstr>
      <vt:lpstr>'приложение 5'!_Hlk1053712</vt:lpstr>
      <vt:lpstr>'приложение 5'!_Hlk1054977</vt:lpstr>
      <vt:lpstr>'приложение 6'!_Hlk1055653</vt:lpstr>
      <vt:lpstr>'приложение 7'!_Hlk1055746</vt:lpstr>
      <vt:lpstr>'приложение 7'!_Hlk23934609</vt:lpstr>
      <vt:lpstr>'приложение 7'!_Hlk23935236</vt:lpstr>
      <vt:lpstr>'приложение 7'!_Hlk26880599</vt:lpstr>
      <vt:lpstr>'приложение 7'!_Hlk26952075</vt:lpstr>
      <vt:lpstr>'приложение 7'!_Hlk30676054</vt:lpstr>
      <vt:lpstr>'приложение 6'!_Hlk49767253</vt:lpstr>
      <vt:lpstr>'приложение 5'!_Hlk529890291</vt:lpstr>
      <vt:lpstr>'приложение 5'!_Hlk530739956</vt:lpstr>
      <vt:lpstr>'приложение 7'!_Hlk66444950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Шубин_СВ</dc:creator>
  <cp:lastModifiedBy>Шубин_СВ</cp:lastModifiedBy>
  <cp:lastPrinted>2023-02-10T13:51:19Z</cp:lastPrinted>
  <dcterms:created xsi:type="dcterms:W3CDTF">2022-02-01T07:30:35Z</dcterms:created>
  <dcterms:modified xsi:type="dcterms:W3CDTF">2023-02-10T13:52:21Z</dcterms:modified>
</cp:coreProperties>
</file>