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Актуальная версия бюджета на 2025-2027  (в ред. от 25.06.2025 № 172)\"/>
    </mc:Choice>
  </mc:AlternateContent>
  <xr:revisionPtr revIDLastSave="0" documentId="13_ncr:1_{2F43218B-338E-4134-A57E-2FEAF68B53D6}" xr6:coauthVersionLast="45" xr6:coauthVersionMax="45" xr10:uidLastSave="{00000000-0000-0000-0000-000000000000}"/>
  <bookViews>
    <workbookView xWindow="-120" yWindow="-120" windowWidth="29040" windowHeight="15840" tabRatio="155" xr2:uid="{00000000-000D-0000-FFFF-FFFF00000000}"/>
  </bookViews>
  <sheets>
    <sheet name="приложение 3" sheetId="1" r:id="rId1"/>
  </sheets>
  <definedNames>
    <definedName name="_Hlk145325621" localSheetId="0">'приложение 3'!$B$114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2" i="1" l="1"/>
  <c r="C123" i="1"/>
  <c r="C23" i="1" l="1"/>
  <c r="C12" i="1" l="1"/>
  <c r="C135" i="1" l="1"/>
  <c r="C131" i="1" l="1"/>
  <c r="C217" i="1" l="1"/>
  <c r="C225" i="1" l="1"/>
  <c r="C129" i="1" l="1"/>
  <c r="C161" i="1" l="1"/>
  <c r="C27" i="1" l="1"/>
  <c r="C133" i="1" l="1"/>
  <c r="C154" i="1" l="1"/>
  <c r="C142" i="1"/>
  <c r="C109" i="1" l="1"/>
  <c r="C21" i="1" l="1"/>
  <c r="C25" i="1"/>
  <c r="C219" i="1" l="1"/>
  <c r="C224" i="1" l="1"/>
  <c r="C103" i="1" l="1"/>
  <c r="C102" i="1" s="1"/>
  <c r="C62" i="1" l="1"/>
  <c r="C61" i="1" s="1"/>
  <c r="C66" i="1"/>
  <c r="C65" i="1" s="1"/>
  <c r="C87" i="1" l="1"/>
  <c r="C69" i="1" l="1"/>
  <c r="C120" i="1" l="1"/>
  <c r="C95" i="1" l="1"/>
  <c r="C100" i="1" l="1"/>
  <c r="C215" i="1" l="1"/>
  <c r="C214" i="1" s="1"/>
  <c r="C137" i="1" l="1"/>
  <c r="C148" i="1" l="1"/>
  <c r="C108" i="1" l="1"/>
  <c r="C105" i="1" l="1"/>
  <c r="C98" i="1" l="1"/>
  <c r="C97" i="1" s="1"/>
  <c r="C79" i="1" l="1"/>
  <c r="C222" i="1" l="1"/>
  <c r="C221" i="1" s="1"/>
  <c r="C125" i="1" l="1"/>
  <c r="C152" i="1" l="1"/>
  <c r="C158" i="1" l="1"/>
  <c r="C127" i="1" l="1"/>
  <c r="C160" i="1" l="1"/>
  <c r="C156" i="1" l="1"/>
  <c r="C139" i="1" s="1"/>
  <c r="C89" i="1" l="1"/>
  <c r="C68" i="1" l="1"/>
  <c r="C64" i="1" s="1"/>
  <c r="C93" i="1" l="1"/>
  <c r="C91" i="1"/>
  <c r="C85" i="1"/>
  <c r="C83" i="1"/>
  <c r="C81" i="1"/>
  <c r="C77" i="1"/>
  <c r="C75" i="1"/>
  <c r="C73" i="1"/>
  <c r="C72" i="1" l="1"/>
  <c r="C55" i="1"/>
  <c r="C46" i="1" l="1"/>
  <c r="C52" i="1" l="1"/>
  <c r="C51" i="1" s="1"/>
  <c r="C118" i="1"/>
  <c r="C117" i="1" s="1"/>
  <c r="C116" i="1" s="1"/>
  <c r="C115" i="1" s="1"/>
  <c r="C107" i="1"/>
  <c r="C59" i="1"/>
  <c r="C58" i="1" s="1"/>
  <c r="C57" i="1" s="1"/>
  <c r="C49" i="1"/>
  <c r="C42" i="1"/>
  <c r="C41" i="1" s="1"/>
  <c r="C35" i="1"/>
  <c r="C37" i="1"/>
  <c r="C39" i="1"/>
  <c r="C31" i="1"/>
  <c r="C33" i="1"/>
  <c r="C20" i="1"/>
  <c r="C19" i="1" s="1"/>
  <c r="C11" i="1"/>
  <c r="C30" i="1" l="1"/>
  <c r="C29" i="1" s="1"/>
  <c r="C45" i="1"/>
  <c r="C44" i="1" s="1"/>
  <c r="C10" i="1" l="1"/>
  <c r="C227" i="1" s="1"/>
</calcChain>
</file>

<file path=xl/sharedStrings.xml><?xml version="1.0" encoding="utf-8"?>
<sst xmlns="http://schemas.openxmlformats.org/spreadsheetml/2006/main" count="361" uniqueCount="340">
  <si>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</si>
  <si>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</si>
  <si>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</si>
  <si>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</si>
  <si>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</si>
  <si>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</si>
  <si>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</si>
  <si>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</si>
  <si>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</si>
  <si>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</si>
  <si>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</si>
  <si>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</si>
  <si>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</si>
  <si>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</si>
  <si>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</si>
  <si>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</si>
  <si>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</si>
  <si>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</si>
  <si>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</si>
  <si>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</si>
  <si>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</si>
  <si>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</si>
  <si>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</si>
  <si>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</si>
  <si>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</si>
  <si>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</si>
  <si>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</si>
  <si>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</si>
  <si>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</si>
  <si>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</si>
  <si>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</si>
  <si>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</si>
  <si>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</si>
  <si>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</si>
  <si>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</si>
  <si>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</si>
  <si>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</si>
  <si>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</si>
  <si>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</si>
  <si>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</si>
  <si>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</si>
  <si>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</si>
  <si>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</si>
  <si>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</si>
  <si>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</si>
  <si>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</si>
  <si>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</si>
  <si>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</si>
  <si>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</si>
  <si>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</si>
  <si>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</si>
  <si>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</si>
  <si>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</si>
  <si>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</si>
  <si>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</si>
  <si>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</si>
  <si>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</si>
  <si>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</si>
  <si>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</si>
  <si>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</si>
  <si>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</si>
  <si>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</si>
  <si>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</si>
  <si>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</si>
  <si>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</si>
  <si>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</si>
  <si>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</si>
  <si>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</si>
  <si>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</si>
  <si>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</si>
  <si>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</si>
  <si>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</si>
  <si>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</si>
  <si>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</si>
  <si>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</si>
  <si>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</si>
  <si>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</si>
  <si>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</si>
  <si>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</si>
  <si>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</si>
  <si>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</si>
  <si>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</si>
  <si>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</si>
  <si>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</si>
  <si>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</si>
  <si>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</si>
  <si>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</si>
  <si>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</si>
  <si>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</si>
  <si>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</si>
  <si>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</si>
  <si>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</si>
  <si>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</si>
  <si>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</si>
  <si>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</si>
  <si>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</si>
  <si>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</si>
  <si>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</si>
  <si>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</si>
  <si>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</si>
  <si>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</si>
  <si>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</si>
  <si>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</si>
  <si>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</si>
  <si>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</si>
  <si>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</si>
  <si>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</si>
  <si>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</si>
  <si>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</si>
  <si>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</si>
  <si>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</si>
  <si>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</si>
  <si>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</si>
  <si>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</si>
  <si>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</si>
  <si>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</si>
  <si>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</si>
  <si>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</si>
  <si>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</si>
  <si>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</si>
  <si>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</si>
  <si>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</si>
  <si>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</si>
  <si>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</si>
  <si>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</si>
  <si>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</si>
  <si>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</si>
  <si>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</si>
  <si>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2 02 39999 00 0000 150</t>
  </si>
  <si>
    <t>2 02 39999 05 0000 150</t>
  </si>
  <si>
    <t>2 02 39999 05 0000 150</t>
  </si>
  <si>
    <t>1 03 02231 01 0000 110</t>
  </si>
  <si>
    <t>1 03 02241 01 0000 110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</si>
  <si>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</si>
  <si>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</si>
  <si>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1 12 01041 01 0000 120</t>
  </si>
  <si>
    <t xml:space="preserve">Плата за размещение отходов производства </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</si>
  <si>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</si>
  <si>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</si>
  <si>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 xml:space="preserve">к решению Представительного </t>
  </si>
  <si>
    <t xml:space="preserve">Собрания Советского района </t>
  </si>
  <si>
    <t>2 19 00000 00 0000 000</t>
  </si>
  <si>
    <t>Возврат остатков субсидий, субвенций и иных межбюджетных трансфертов, имеющих целевое назначение, прошлых лет</t>
  </si>
  <si>
    <t>1 03 00000 00 0000 000</t>
  </si>
  <si>
    <t>1 11 05035 05 0000 120</t>
  </si>
  <si>
    <t>Доходы от оказания  платных услуг и  компенсации затрат государства</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</si>
  <si>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</si>
  <si>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</si>
  <si>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</si>
  <si>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</si>
  <si>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</si>
  <si>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</si>
  <si>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</si>
  <si>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</si>
  <si>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</si>
  <si>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</si>
  <si>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</si>
  <si>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</si>
  <si>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</si>
  <si>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</si>
  <si>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</si>
  <si>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</si>
  <si>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 Дотации на выравнивание  бюджетной обеспеченности</t>
  </si>
  <si>
    <t>НАЛОГИ НА ТОВАРЫ (РАБОТЫ, УСЛУГИ), РЕАЛИЗУЕМЫЕ НА ТЕРРИТОРИИ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</si>
  <si>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</si>
  <si>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</si>
  <si>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</si>
  <si>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</si>
  <si>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</si>
  <si>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</si>
  <si>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</si>
  <si>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</si>
  <si>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</si>
  <si>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</si>
  <si>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</si>
  <si>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</si>
  <si>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</si>
  <si>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</si>
  <si>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1 17 15000 00 0000 150</t>
  </si>
  <si>
    <t>1 17 15030 05 0000 150</t>
  </si>
  <si>
    <t>Инициативные платежи</t>
  </si>
  <si>
    <t>Инициативные платежи, зачисляемые в бюджеты муниципальных районов</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</si>
  <si>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</si>
  <si>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</si>
  <si>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</si>
  <si>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</si>
  <si>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</si>
  <si>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</si>
  <si>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</si>
  <si>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</si>
  <si>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</si>
  <si>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2 02 40000 00 0000 150</t>
  </si>
  <si>
    <t>Иные межбюджетные трансферты</t>
  </si>
  <si>
    <t>2 07 00000 00 0000 000</t>
  </si>
  <si>
    <t>Прочие безвозмездные поступления</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</si>
  <si>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</si>
  <si>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</si>
  <si>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</si>
  <si>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</si>
  <si>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</si>
  <si>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</si>
  <si>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</si>
  <si>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</si>
  <si>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</si>
  <si>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</si>
  <si>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</si>
  <si>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</si>
  <si>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</si>
  <si>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</si>
  <si>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2 02 35082 05 0000 150</t>
  </si>
  <si>
    <t>2 02 35082 00 0000 150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</si>
  <si>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</si>
  <si>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</si>
  <si>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</si>
  <si>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Приложение №3</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</si>
  <si>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</si>
  <si>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2 19 00000 05 0000 150</t>
  </si>
  <si>
    <t>2 02 35930 00 0000 150</t>
  </si>
  <si>
    <t>2 02 35930 05 0000 150</t>
  </si>
  <si>
    <t>Субвенция бюджетам на государственную регистрацию актов гражданского состояния</t>
  </si>
  <si>
    <t>Субвенция бюджетам муниципальных районов на государственную регистрацию актов гражданского состояния</t>
  </si>
  <si>
    <t>Прочие безвозмездные поступления в бюджеты муниципальных районов</t>
  </si>
  <si>
    <t>2 07 05000 05 0000 150</t>
  </si>
  <si>
    <t>2 07 05030 05 0000 150</t>
  </si>
  <si>
    <t>1 16 01080 01 0000 140</t>
  </si>
  <si>
    <t>1 16 01083 01 0000 140</t>
  </si>
  <si>
    <t>1 16 07010 05 0000 140</t>
  </si>
  <si>
    <t>1 16 11050 01 0000 140</t>
  </si>
  <si>
    <t>1 16 07000 00 0000 140</t>
  </si>
  <si>
    <t>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</si>
  <si>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</si>
  <si>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1 16 11 000 01 0000 140</t>
  </si>
  <si>
    <t>Платежи, уплаченные в целях возмещения вреда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</si>
  <si>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кзенным учреждением муниципального района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</si>
  <si>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</si>
  <si>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</si>
  <si>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</si>
  <si>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</si>
  <si>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</si>
  <si>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2 02 40014 05 0000 150</t>
  </si>
  <si>
    <t>2 02 40014 00 0000 150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</si>
  <si>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</si>
  <si>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1 01 02080 01 0000 110</t>
  </si>
  <si>
    <t>1 01 02130 01 0000 110</t>
  </si>
  <si>
    <t>1 16 07090 00 0000 140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</si>
  <si>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</si>
  <si>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</si>
  <si>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</si>
  <si>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Межбюджетные трансферты,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</si>
  <si>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</si>
  <si>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</si>
  <si>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Прочие дотации бюджетам муниципальных районов</t>
  </si>
  <si>
    <t>2 02 19999 00 0000 150</t>
  </si>
  <si>
    <t>2 02 19999 05 0000 150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</si>
  <si>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</si>
  <si>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Прочие дотации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</si>
  <si>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</si>
  <si>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</si>
  <si>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1 16 01160 01 0000 140</t>
  </si>
  <si>
    <t>1 16 01163 01 0000 140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</si>
  <si>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</si>
  <si>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</si>
  <si>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</si>
  <si>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</si>
  <si>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</si>
  <si>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1 14 02000 00 0000 000</t>
  </si>
  <si>
    <t>1 14 02050 05 0000 440</t>
  </si>
  <si>
    <t>1 14 02053 05 0000 440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</si>
  <si>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</si>
  <si>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</si>
  <si>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</si>
  <si>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1 13 02990 00 0000 130</t>
  </si>
  <si>
    <t>1 13 02000 00 0000 130</t>
  </si>
  <si>
    <t>1 13 02995 05 0000 130</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</si>
  <si>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</si>
  <si>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</si>
  <si>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</si>
  <si>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1 16 10000 00 0000 140</t>
  </si>
  <si>
    <t>1 16 10120 00 0000 140</t>
  </si>
  <si>
    <t>1 16 10123 01 0000 140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</si>
  <si>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</si>
  <si>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</si>
  <si>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</si>
  <si>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межбюджетные трансферты, передаваемые бюджетам</t>
  </si>
  <si>
    <t xml:space="preserve">Прочие межбюджетные трансферты, передаваемые бюджетам муниципальных районов </t>
  </si>
  <si>
    <t>2 02 49999 00 0000 150</t>
  </si>
  <si>
    <t>2 02 49999 05 0000 150</t>
  </si>
  <si>
    <t>Сумма на 2025 год</t>
  </si>
  <si>
    <t>1 17 15030 05 0013 150</t>
  </si>
  <si>
    <t>1 17 15030 05 0014 150</t>
  </si>
  <si>
    <t>1 17 15030 05 0015 150</t>
  </si>
  <si>
    <t>1 17 15030 05 0016 150</t>
  </si>
  <si>
    <t>Благоустройство МКОУ «Советская средняя общеобразовательная школа № 2 имени Героя Советского Союза Ивана Дмитриевича Занина» (II этап), расположенного по адресу: 306600, Курская область, Советский район, р.п. Кшенский, ул. Свердлова, д. 37</t>
  </si>
  <si>
    <t>Капитальный ремонт теплосети МКОУ «Советская средняя общеобразовательная школа № 2 имени Героя Советского Союза Ивана Дмитриевича Занина», Советского района Курской области</t>
  </si>
  <si>
    <t>Капитальный ремонт здания (замена кровли) муниципального бюджетного учреждения дополнительного образования «Дом пионеров и школьников», расположенного по адресу: 306600, Курская область, Советский район, р.п. Кшенский, ул. Занина, д. 7</t>
  </si>
  <si>
    <t>Капитальный ремонт кровли здания Верхнерагозецкого Центрального сельского Дома культуры (филиал МКУК «Советский ДНТ») расположенного по адресу: Курская область, Советский район, д. Ефросимовка</t>
  </si>
  <si>
    <t>Капитальный ремонт кровли здания Васильевского сельского клуба  (филиал МКУК «Советский ДНТ») расположенного по адресу: Курская область, Советский район, д. 2-ая Васильевка, ул. Свободная, д. 26</t>
  </si>
  <si>
    <t>1 17 15030 05 0017 150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</si>
  <si>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</si>
  <si>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</si>
  <si>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</si>
  <si>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</si>
  <si>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</si>
  <si>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</si>
  <si>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</si>
  <si>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</si>
  <si>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</si>
  <si>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</si>
  <si>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</si>
  <si>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</si>
  <si>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</si>
  <si>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Платежи по искам о возмещении вреда, причененного окружающей среде, а также платежи, уплачиваемые при добровольном возмещении вреда, причининного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</si>
  <si>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Поступления доходов в бюджет муниципального образования "Советский муниципальный район" Курской области  на 2025 год</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</si>
  <si>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</si>
  <si>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2 02 25315 00 0000 150</t>
  </si>
  <si>
    <t>2 02 25315 05 0000 150</t>
  </si>
  <si>
    <t xml:space="preserve">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</si>
  <si>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 xml:space="preserve">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</si>
  <si>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</si>
  <si>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</si>
  <si>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</si>
  <si>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</si>
  <si>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2 02 4505 00 0000 150</t>
  </si>
  <si>
    <t>2 02 4505 05 0000 150</t>
  </si>
  <si>
    <t>Субсидии бюджетам на обеспечение развития и укрепления материально-технической базы домов культуры в населенных пунктах с численностью жителей до 50 тыс. человек</t>
  </si>
  <si>
    <t>2 02 25467 00 0000 150</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</si>
  <si>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</si>
  <si>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численностью жителей до 50 тыс. человек</t>
  </si>
  <si>
    <t>Субсидии бюджетам на поддержку  отрасли культуры</t>
  </si>
  <si>
    <t>2 02 25519 00 0000 150</t>
  </si>
  <si>
    <t>2 02 25519 05 0000 150</t>
  </si>
  <si>
    <t>Субсидии бюджетам муниципальных районов на поддержку  отрасли культуры</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</si>
  <si>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</si>
  <si>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1 01 02140 01 0000 110</t>
  </si>
  <si>
    <t>Субсидии бюджетам субъектов Российской Федерации  на реализацию мероприятий по модернизации коммунальной инфраструктуры</t>
  </si>
  <si>
    <t>2 02 25154 00 0000 150</t>
  </si>
  <si>
    <t xml:space="preserve">2 02 25154 05 0000 150 </t>
  </si>
  <si>
    <t>Субсидии бюджетам муниципальных районов  на реализацию мероприятий по модернизации коммунальной инфраструктуры</t>
  </si>
  <si>
    <t>(в ред. от 26.02.2025 № 132, от 25.06.2025 №172)</t>
  </si>
  <si>
    <t>от  18.12.2024г. № 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</si>
</sst>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
      <sz val="11"/>
      <color rgb="FFFF0000"/>
      <name val="Calibri"/>
      <family val="2"/>
      <charset val="204"/>
      <scheme val="minor"/>
    </font>
    <font>
      <sz val="11"/>
      <name val="Calibri"/>
      <family val="2"/>
      <charset val="204"/>
      <scheme val="minor"/>
    </font>
    <font>
      <sz val="11"/>
      <name val="Times New Roman"/>
      <family val="1"/>
      <charset val="204"/>
    </font>
    <font>
      <u/>
      <sz val="11"/>
      <color theme="10"/>
      <name val="Calibri"/>
      <family val="2"/>
      <charset val="204"/>
      <scheme val="minor"/>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58">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11" fillId="0" borderId="0" xfId="0" applyFont="1"/>
    <xf numFmtId="0" fontId="3" fillId="0" borderId="2" xfId="0" applyFont="1" applyBorder="1" applyAlignment="1">
      <alignment horizontal="left" vertical="top" wrapText="1"/>
    </xf>
    <xf numFmtId="0" fontId="0" fillId="0" borderId="0" xfId="0" applyFill="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2" fontId="11" fillId="0" borderId="0" xfId="0" applyNumberFormat="1" applyFont="1"/>
    <xf numFmtId="2" fontId="0" fillId="0" borderId="0" xfId="0" applyNumberFormat="1"/>
    <xf numFmtId="2" fontId="12" fillId="0" borderId="0" xfId="0" applyNumberFormat="1" applyFont="1"/>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4" fontId="2" fillId="2" borderId="5" xfId="0" applyNumberFormat="1" applyFont="1" applyFill="1" applyBorder="1" applyAlignment="1">
      <alignment horizontal="center" vertical="center"/>
    </xf>
    <xf numFmtId="0" fontId="3" fillId="2" borderId="11" xfId="0" applyFont="1" applyFill="1" applyBorder="1" applyAlignment="1">
      <alignment horizontal="justify" vertical="top" wrapText="1"/>
    </xf>
    <xf numFmtId="0" fontId="6" fillId="0" borderId="0" xfId="0" applyFont="1" applyBorder="1" applyAlignment="1">
      <alignment horizontal="right"/>
    </xf>
    <xf numFmtId="4" fontId="2" fillId="0" borderId="13" xfId="0" applyNumberFormat="1" applyFont="1" applyBorder="1" applyAlignment="1">
      <alignment horizontal="center" vertical="center"/>
    </xf>
    <xf numFmtId="2" fontId="2" fillId="0" borderId="0" xfId="0" applyNumberFormat="1" applyFont="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0" fillId="2" borderId="0" xfId="0" applyFill="1"/>
    <xf numFmtId="0" fontId="15" fillId="0" borderId="0" xfId="1" applyFont="1" applyAlignment="1">
      <alignment wrapText="1"/>
    </xf>
    <xf numFmtId="0" fontId="6" fillId="0" borderId="0" xfId="0" applyFont="1" applyAlignment="1">
      <alignment wrapText="1"/>
    </xf>
    <xf numFmtId="0" fontId="3" fillId="0" borderId="2"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4" fontId="2" fillId="2" borderId="12" xfId="0" applyNumberFormat="1" applyFont="1" applyFill="1" applyBorder="1" applyAlignment="1">
      <alignment horizontal="center" vertical="center"/>
    </xf>
    <xf numFmtId="0" fontId="3" fillId="0" borderId="3" xfId="0" applyFont="1" applyBorder="1" applyAlignment="1">
      <alignment horizontal="left" vertical="top" wrapText="1"/>
    </xf>
    <xf numFmtId="0" fontId="3" fillId="0" borderId="9" xfId="0" applyFont="1" applyBorder="1" applyAlignment="1">
      <alignment horizontal="justify" vertical="top" wrapText="1"/>
    </xf>
    <xf numFmtId="0" fontId="3" fillId="2" borderId="9" xfId="0" applyFont="1" applyFill="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2" borderId="3" xfId="0" applyFont="1" applyFill="1" applyBorder="1" applyAlignment="1">
      <alignment horizontal="left" vertical="top" wrapText="1"/>
    </xf>
    <xf numFmtId="4" fontId="2" fillId="2" borderId="13" xfId="0" applyNumberFormat="1" applyFont="1" applyFill="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0" fillId="3" borderId="0" xfId="0" applyFill="1"/>
    <xf numFmtId="0" fontId="3" fillId="0" borderId="8" xfId="0" applyFont="1" applyBorder="1" applyAlignment="1">
      <alignment horizontal="justify" vertical="top" wrapText="1"/>
    </xf>
    <xf numFmtId="2" fontId="0" fillId="2" borderId="0" xfId="0" applyNumberFormat="1" applyFill="1"/>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4" fontId="2" fillId="2" borderId="13" xfId="0" applyNumberFormat="1" applyFont="1" applyFill="1" applyBorder="1" applyAlignment="1">
      <alignment horizontal="center" vertical="center"/>
    </xf>
    <xf numFmtId="4" fontId="0" fillId="2" borderId="0" xfId="0" applyNumberFormat="1" applyFill="1"/>
    <xf numFmtId="4" fontId="2" fillId="2" borderId="5" xfId="0" applyNumberFormat="1" applyFont="1" applyFill="1" applyBorder="1" applyAlignment="1">
      <alignment horizontal="center" vertical="center"/>
    </xf>
    <xf numFmtId="4" fontId="2" fillId="2" borderId="12" xfId="0" applyNumberFormat="1" applyFont="1" applyFill="1" applyBorder="1" applyAlignment="1">
      <alignment horizontal="center" vertical="center"/>
    </xf>
    <xf numFmtId="4" fontId="2" fillId="2" borderId="13" xfId="0" applyNumberFormat="1" applyFont="1" applyFill="1" applyBorder="1" applyAlignment="1">
      <alignment horizontal="center" vertical="center"/>
    </xf>
    <xf numFmtId="4" fontId="13" fillId="2" borderId="5" xfId="0" applyNumberFormat="1" applyFont="1" applyFill="1" applyBorder="1" applyAlignment="1">
      <alignment horizontal="center" vertical="center"/>
    </xf>
    <xf numFmtId="4" fontId="13" fillId="2" borderId="12"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3" fillId="2" borderId="10" xfId="0" applyFont="1" applyFill="1" applyBorder="1" applyAlignment="1">
      <alignment horizontal="justify" vertical="top" wrapText="1"/>
    </xf>
    <xf numFmtId="0" fontId="3" fillId="2" borderId="9" xfId="0" applyFont="1" applyFill="1" applyBorder="1" applyAlignment="1">
      <alignment horizontal="justify" vertical="top" wrapText="1"/>
    </xf>
    <xf numFmtId="0" fontId="3" fillId="2" borderId="8" xfId="0" applyFont="1" applyFill="1" applyBorder="1" applyAlignment="1">
      <alignment horizontal="justify" vertical="top" wrapText="1"/>
    </xf>
    <xf numFmtId="0" fontId="10" fillId="0" borderId="0" xfId="0" applyFont="1" applyAlignment="1">
      <alignment horizontal="right"/>
    </xf>
    <xf numFmtId="0" fontId="9" fillId="0" borderId="0" xfId="0" applyFont="1" applyBorder="1" applyAlignment="1">
      <alignment horizont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nsultant.ru/document/cons_doc_LAW_4536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3"/>
  <sheetViews>
    <sheetView tabSelected="1" view="pageBreakPreview" zoomScale="106" zoomScaleNormal="100" zoomScaleSheetLayoutView="106" workbookViewId="0">
      <selection activeCell="C5" sqref="C5"/>
    </sheetView>
  </sheetViews>
  <sheetFormatPr defaultRowHeight="15" x14ac:dyDescent="0.25"/>
  <cols>
    <col min="1" max="1" width="20.85546875" customWidth="1"/>
    <col min="2" max="2" width="55.28515625" customWidth="1"/>
    <col min="3" max="3" width="18" customWidth="1"/>
    <col min="4" max="4" width="0.28515625" hidden="1" customWidth="1"/>
    <col min="5" max="5" width="14.42578125" hidden="1" customWidth="1"/>
    <col min="6" max="6" width="9.140625" hidden="1" customWidth="1"/>
    <col min="7" max="7" width="0.5703125" hidden="1" customWidth="1"/>
    <col min="8" max="8" width="15.140625" hidden="1" customWidth="1"/>
  </cols>
  <sheetData>
    <row r="1" spans="1:8" ht="15.75" x14ac:dyDescent="0.25">
      <c r="A1" s="22"/>
      <c r="B1" s="156" t="s">
        <v>214</v>
      </c>
      <c r="C1" s="156"/>
    </row>
    <row r="2" spans="1:8" ht="15.75" x14ac:dyDescent="0.25">
      <c r="A2" s="22"/>
      <c r="B2" s="156" t="s">
        <v>139</v>
      </c>
      <c r="C2" s="156"/>
    </row>
    <row r="3" spans="1:8" ht="15.75" x14ac:dyDescent="0.25">
      <c r="A3" s="22"/>
      <c r="B3" s="156" t="s">
        <v>140</v>
      </c>
      <c r="C3" s="156"/>
    </row>
    <row r="4" spans="1:8" ht="15.75" x14ac:dyDescent="0.25">
      <c r="A4" s="22"/>
      <c r="B4" s="50"/>
      <c r="C4" s="50" t="s">
        <v>339</v>
      </c>
    </row>
    <row r="5" spans="1:8" x14ac:dyDescent="0.25">
      <c r="A5" s="22"/>
      <c r="B5" s="23"/>
      <c r="C5" s="23" t="s">
        <v>338</v>
      </c>
    </row>
    <row r="6" spans="1:8" ht="42" customHeight="1" x14ac:dyDescent="0.25">
      <c r="A6" s="157" t="s">
        <v>312</v>
      </c>
      <c r="B6" s="157"/>
      <c r="C6" s="157"/>
    </row>
    <row r="7" spans="1:8" ht="16.5" customHeight="1" x14ac:dyDescent="0.25">
      <c r="A7" s="18"/>
      <c r="B7" s="18"/>
      <c r="C7" s="79" t="s">
        <v>116</v>
      </c>
    </row>
    <row r="8" spans="1:8" ht="30" customHeight="1" x14ac:dyDescent="0.25">
      <c r="A8" s="2" t="s">
        <v>2</v>
      </c>
      <c r="B8" s="1" t="s">
        <v>1</v>
      </c>
      <c r="C8" s="3" t="s">
        <v>287</v>
      </c>
    </row>
    <row r="9" spans="1:8" x14ac:dyDescent="0.25">
      <c r="A9" s="32"/>
      <c r="B9" s="6"/>
      <c r="C9" s="24"/>
      <c r="H9" s="90"/>
    </row>
    <row r="10" spans="1:8" x14ac:dyDescent="0.25">
      <c r="A10" s="28" t="s">
        <v>0</v>
      </c>
      <c r="B10" s="27" t="s">
        <v>19</v>
      </c>
      <c r="C10" s="25">
        <f>C11+C19+C29+C41+C44+C51+C57+C64+C72+C107</f>
        <v>248001362.36000001</v>
      </c>
      <c r="H10" s="90"/>
    </row>
    <row r="11" spans="1:8" x14ac:dyDescent="0.25">
      <c r="A11" s="28" t="s">
        <v>3</v>
      </c>
      <c r="B11" s="27" t="s">
        <v>20</v>
      </c>
      <c r="C11" s="25">
        <f>C12</f>
        <v>159310969.5</v>
      </c>
    </row>
    <row r="12" spans="1:8" x14ac:dyDescent="0.25">
      <c r="A12" s="28" t="s">
        <v>4</v>
      </c>
      <c r="B12" s="27" t="s">
        <v>21</v>
      </c>
      <c r="C12" s="25">
        <f>C13+C14+C15+C16+C17+C18</f>
        <v>159310969.5</v>
      </c>
    </row>
    <row r="13" spans="1:8" ht="91.5" customHeight="1" thickBot="1" x14ac:dyDescent="0.3">
      <c r="A13" s="29" t="s">
        <v>5</v>
      </c>
      <c r="B13" s="17" t="s">
        <v>301</v>
      </c>
      <c r="C13" s="24">
        <v>152988205</v>
      </c>
      <c r="H13" s="73"/>
    </row>
    <row r="14" spans="1:8" ht="84.75" thickBot="1" x14ac:dyDescent="0.3">
      <c r="A14" s="29" t="s">
        <v>6</v>
      </c>
      <c r="B14" s="7" t="s">
        <v>22</v>
      </c>
      <c r="C14" s="24">
        <v>1092104</v>
      </c>
    </row>
    <row r="15" spans="1:8" ht="64.5" customHeight="1" thickBot="1" x14ac:dyDescent="0.3">
      <c r="A15" s="29" t="s">
        <v>7</v>
      </c>
      <c r="B15" s="102" t="s">
        <v>302</v>
      </c>
      <c r="C15" s="24">
        <v>3392530</v>
      </c>
    </row>
    <row r="16" spans="1:8" ht="101.25" customHeight="1" thickBot="1" x14ac:dyDescent="0.3">
      <c r="A16" s="29" t="s">
        <v>242</v>
      </c>
      <c r="B16" s="103" t="s">
        <v>303</v>
      </c>
      <c r="C16" s="24">
        <v>685233</v>
      </c>
    </row>
    <row r="17" spans="1:8" ht="51" customHeight="1" thickBot="1" x14ac:dyDescent="0.3">
      <c r="A17" s="29" t="s">
        <v>243</v>
      </c>
      <c r="B17" s="104" t="s">
        <v>304</v>
      </c>
      <c r="C17" s="24">
        <v>250160</v>
      </c>
    </row>
    <row r="18" spans="1:8" ht="76.5" customHeight="1" thickBot="1" x14ac:dyDescent="0.3">
      <c r="A18" s="29" t="s">
        <v>333</v>
      </c>
      <c r="B18" s="126" t="s">
        <v>332</v>
      </c>
      <c r="C18" s="35">
        <v>902737.5</v>
      </c>
      <c r="H18" s="127"/>
    </row>
    <row r="19" spans="1:8" ht="29.25" customHeight="1" thickBot="1" x14ac:dyDescent="0.3">
      <c r="A19" s="30" t="s">
        <v>143</v>
      </c>
      <c r="B19" s="44" t="s">
        <v>163</v>
      </c>
      <c r="C19" s="25">
        <f>C20</f>
        <v>15018914</v>
      </c>
    </row>
    <row r="20" spans="1:8" ht="24.75" thickBot="1" x14ac:dyDescent="0.3">
      <c r="A20" s="29" t="s">
        <v>8</v>
      </c>
      <c r="B20" s="8" t="s">
        <v>23</v>
      </c>
      <c r="C20" s="35">
        <f>C21+C23+C25+C27</f>
        <v>15018914</v>
      </c>
      <c r="H20" s="127"/>
    </row>
    <row r="21" spans="1:8" ht="49.5" customHeight="1" thickBot="1" x14ac:dyDescent="0.3">
      <c r="A21" s="29" t="s">
        <v>9</v>
      </c>
      <c r="B21" s="8" t="s">
        <v>24</v>
      </c>
      <c r="C21" s="24">
        <f>C22</f>
        <v>7855146</v>
      </c>
    </row>
    <row r="22" spans="1:8" ht="75" customHeight="1" thickBot="1" x14ac:dyDescent="0.3">
      <c r="A22" s="29" t="s">
        <v>131</v>
      </c>
      <c r="B22" s="33" t="s">
        <v>264</v>
      </c>
      <c r="C22" s="35">
        <v>7855146</v>
      </c>
      <c r="H22" s="127"/>
    </row>
    <row r="23" spans="1:8" ht="65.25" customHeight="1" thickBot="1" x14ac:dyDescent="0.3">
      <c r="A23" s="29" t="s">
        <v>10</v>
      </c>
      <c r="B23" s="8" t="s">
        <v>133</v>
      </c>
      <c r="C23" s="35">
        <f>C24</f>
        <v>35396</v>
      </c>
      <c r="D23" s="90"/>
      <c r="E23" s="90"/>
      <c r="F23" s="90"/>
      <c r="G23" s="90"/>
      <c r="H23" s="127"/>
    </row>
    <row r="24" spans="1:8" ht="91.5" customHeight="1" thickBot="1" x14ac:dyDescent="0.3">
      <c r="A24" s="29" t="s">
        <v>132</v>
      </c>
      <c r="B24" s="33" t="s">
        <v>300</v>
      </c>
      <c r="C24" s="35">
        <v>35396</v>
      </c>
      <c r="D24" s="125"/>
      <c r="E24" s="125"/>
      <c r="F24" s="125"/>
      <c r="G24" s="90"/>
      <c r="H24" s="127"/>
    </row>
    <row r="25" spans="1:8" ht="57.75" customHeight="1" thickBot="1" x14ac:dyDescent="0.3">
      <c r="A25" s="29" t="s">
        <v>11</v>
      </c>
      <c r="B25" s="8" t="s">
        <v>25</v>
      </c>
      <c r="C25" s="24">
        <f>C26</f>
        <v>7932941</v>
      </c>
    </row>
    <row r="26" spans="1:8" ht="75.75" customHeight="1" x14ac:dyDescent="0.25">
      <c r="A26" s="36" t="s">
        <v>137</v>
      </c>
      <c r="B26" s="34" t="s">
        <v>299</v>
      </c>
      <c r="C26" s="35">
        <v>7932941</v>
      </c>
      <c r="D26" s="125"/>
      <c r="E26" s="125"/>
      <c r="F26" s="125"/>
      <c r="G26" s="90"/>
      <c r="H26" s="127"/>
    </row>
    <row r="27" spans="1:8" ht="48.75" thickBot="1" x14ac:dyDescent="0.3">
      <c r="A27" s="29" t="s">
        <v>12</v>
      </c>
      <c r="B27" s="8" t="s">
        <v>26</v>
      </c>
      <c r="C27" s="24">
        <f>C28</f>
        <v>-804569</v>
      </c>
    </row>
    <row r="28" spans="1:8" ht="80.25" customHeight="1" thickBot="1" x14ac:dyDescent="0.3">
      <c r="A28" s="29" t="s">
        <v>134</v>
      </c>
      <c r="B28" s="33" t="s">
        <v>298</v>
      </c>
      <c r="C28" s="35">
        <v>-804569</v>
      </c>
      <c r="H28" s="127"/>
    </row>
    <row r="29" spans="1:8" ht="15.75" thickBot="1" x14ac:dyDescent="0.3">
      <c r="A29" s="31" t="s">
        <v>13</v>
      </c>
      <c r="B29" s="16" t="s">
        <v>27</v>
      </c>
      <c r="C29" s="26">
        <f>C30+C35+C37+C39</f>
        <v>10949150</v>
      </c>
    </row>
    <row r="30" spans="1:8" ht="24.75" thickBot="1" x14ac:dyDescent="0.3">
      <c r="A30" s="29" t="s">
        <v>14</v>
      </c>
      <c r="B30" s="8" t="s">
        <v>28</v>
      </c>
      <c r="C30" s="24">
        <f>C31+C33</f>
        <v>2296448</v>
      </c>
    </row>
    <row r="31" spans="1:8" ht="24.75" thickBot="1" x14ac:dyDescent="0.3">
      <c r="A31" s="29" t="s">
        <v>15</v>
      </c>
      <c r="B31" s="8" t="s">
        <v>29</v>
      </c>
      <c r="C31" s="24">
        <f>C32</f>
        <v>1602921</v>
      </c>
    </row>
    <row r="32" spans="1:8" ht="24.75" thickBot="1" x14ac:dyDescent="0.3">
      <c r="A32" s="29" t="s">
        <v>16</v>
      </c>
      <c r="B32" s="8" t="s">
        <v>29</v>
      </c>
      <c r="C32" s="24">
        <v>1602921</v>
      </c>
    </row>
    <row r="33" spans="1:8" ht="24.75" thickBot="1" x14ac:dyDescent="0.3">
      <c r="A33" s="29" t="s">
        <v>17</v>
      </c>
      <c r="B33" s="8" t="s">
        <v>30</v>
      </c>
      <c r="C33" s="24">
        <f>C34</f>
        <v>693527</v>
      </c>
    </row>
    <row r="34" spans="1:8" ht="48.75" thickBot="1" x14ac:dyDescent="0.3">
      <c r="A34" s="29" t="s">
        <v>18</v>
      </c>
      <c r="B34" s="8" t="s">
        <v>31</v>
      </c>
      <c r="C34" s="24">
        <v>693527</v>
      </c>
    </row>
    <row r="35" spans="1:8" ht="15.75" thickBot="1" x14ac:dyDescent="0.3">
      <c r="A35" s="21" t="s">
        <v>32</v>
      </c>
      <c r="B35" s="8" t="s">
        <v>61</v>
      </c>
      <c r="C35" s="24">
        <f>C36</f>
        <v>0</v>
      </c>
    </row>
    <row r="36" spans="1:8" ht="15.75" thickBot="1" x14ac:dyDescent="0.3">
      <c r="A36" s="21" t="s">
        <v>33</v>
      </c>
      <c r="B36" s="8" t="s">
        <v>61</v>
      </c>
      <c r="C36" s="24">
        <v>0</v>
      </c>
    </row>
    <row r="37" spans="1:8" ht="15.75" thickBot="1" x14ac:dyDescent="0.3">
      <c r="A37" s="21" t="s">
        <v>34</v>
      </c>
      <c r="B37" s="8" t="s">
        <v>62</v>
      </c>
      <c r="C37" s="24">
        <f>C38</f>
        <v>6002702</v>
      </c>
      <c r="E37" s="90"/>
    </row>
    <row r="38" spans="1:8" ht="15.75" thickBot="1" x14ac:dyDescent="0.3">
      <c r="A38" s="21" t="s">
        <v>35</v>
      </c>
      <c r="B38" s="8" t="s">
        <v>62</v>
      </c>
      <c r="C38" s="35">
        <v>6002702</v>
      </c>
      <c r="H38" s="73"/>
    </row>
    <row r="39" spans="1:8" ht="24.75" thickBot="1" x14ac:dyDescent="0.3">
      <c r="A39" s="21" t="s">
        <v>36</v>
      </c>
      <c r="B39" s="8" t="s">
        <v>63</v>
      </c>
      <c r="C39" s="24">
        <f>C40</f>
        <v>2650000</v>
      </c>
    </row>
    <row r="40" spans="1:8" ht="24.75" thickBot="1" x14ac:dyDescent="0.3">
      <c r="A40" s="21" t="s">
        <v>37</v>
      </c>
      <c r="B40" s="8" t="s">
        <v>64</v>
      </c>
      <c r="C40" s="24">
        <v>2650000</v>
      </c>
    </row>
    <row r="41" spans="1:8" ht="15.75" thickBot="1" x14ac:dyDescent="0.3">
      <c r="A41" s="20" t="s">
        <v>38</v>
      </c>
      <c r="B41" s="9" t="s">
        <v>65</v>
      </c>
      <c r="C41" s="25">
        <f>C42</f>
        <v>2220649</v>
      </c>
    </row>
    <row r="42" spans="1:8" ht="24.75" thickBot="1" x14ac:dyDescent="0.3">
      <c r="A42" s="21" t="s">
        <v>39</v>
      </c>
      <c r="B42" s="8" t="s">
        <v>66</v>
      </c>
      <c r="C42" s="24">
        <f>C43</f>
        <v>2220649</v>
      </c>
    </row>
    <row r="43" spans="1:8" ht="36.75" thickBot="1" x14ac:dyDescent="0.3">
      <c r="A43" s="21" t="s">
        <v>40</v>
      </c>
      <c r="B43" s="8" t="s">
        <v>67</v>
      </c>
      <c r="C43" s="24">
        <v>2220649</v>
      </c>
    </row>
    <row r="44" spans="1:8" ht="24.75" thickBot="1" x14ac:dyDescent="0.3">
      <c r="A44" s="20" t="s">
        <v>41</v>
      </c>
      <c r="B44" s="9" t="s">
        <v>68</v>
      </c>
      <c r="C44" s="25">
        <f>C45</f>
        <v>26100883.960000001</v>
      </c>
    </row>
    <row r="45" spans="1:8" ht="72.75" thickBot="1" x14ac:dyDescent="0.3">
      <c r="A45" s="14" t="s">
        <v>42</v>
      </c>
      <c r="B45" s="43" t="s">
        <v>69</v>
      </c>
      <c r="C45" s="25">
        <f>C46+C49</f>
        <v>26100883.960000001</v>
      </c>
    </row>
    <row r="46" spans="1:8" ht="48.75" thickBot="1" x14ac:dyDescent="0.3">
      <c r="A46" s="13" t="s">
        <v>43</v>
      </c>
      <c r="B46" s="8" t="s">
        <v>70</v>
      </c>
      <c r="C46" s="35">
        <f>C47+C48</f>
        <v>25861794.960000001</v>
      </c>
    </row>
    <row r="47" spans="1:8" ht="60.75" thickBot="1" x14ac:dyDescent="0.3">
      <c r="A47" s="13" t="s">
        <v>44</v>
      </c>
      <c r="B47" s="8" t="s">
        <v>71</v>
      </c>
      <c r="C47" s="24">
        <v>25815068</v>
      </c>
    </row>
    <row r="48" spans="1:8" ht="60.75" thickBot="1" x14ac:dyDescent="0.3">
      <c r="A48" s="13" t="s">
        <v>45</v>
      </c>
      <c r="B48" s="8" t="s">
        <v>72</v>
      </c>
      <c r="C48" s="35">
        <v>46726.96</v>
      </c>
      <c r="H48" s="127"/>
    </row>
    <row r="49" spans="1:8" ht="60.75" thickBot="1" x14ac:dyDescent="0.3">
      <c r="A49" s="13" t="s">
        <v>46</v>
      </c>
      <c r="B49" s="8" t="s">
        <v>182</v>
      </c>
      <c r="C49" s="24">
        <f>C50</f>
        <v>239089</v>
      </c>
    </row>
    <row r="50" spans="1:8" ht="48.75" thickBot="1" x14ac:dyDescent="0.3">
      <c r="A50" s="13" t="s">
        <v>144</v>
      </c>
      <c r="B50" s="8" t="s">
        <v>73</v>
      </c>
      <c r="C50" s="24">
        <v>239089</v>
      </c>
    </row>
    <row r="51" spans="1:8" ht="15.75" thickBot="1" x14ac:dyDescent="0.3">
      <c r="A51" s="14" t="s">
        <v>47</v>
      </c>
      <c r="B51" s="9" t="s">
        <v>74</v>
      </c>
      <c r="C51" s="25">
        <f>C52</f>
        <v>79030.98000000001</v>
      </c>
    </row>
    <row r="52" spans="1:8" ht="15.75" thickBot="1" x14ac:dyDescent="0.3">
      <c r="A52" s="13" t="s">
        <v>48</v>
      </c>
      <c r="B52" s="8" t="s">
        <v>75</v>
      </c>
      <c r="C52" s="24">
        <f>C53+C54+C55</f>
        <v>79030.98000000001</v>
      </c>
    </row>
    <row r="53" spans="1:8" ht="24.75" thickBot="1" x14ac:dyDescent="0.3">
      <c r="A53" s="13" t="s">
        <v>49</v>
      </c>
      <c r="B53" s="8" t="s">
        <v>76</v>
      </c>
      <c r="C53" s="24">
        <v>77844</v>
      </c>
    </row>
    <row r="54" spans="1:8" ht="15.75" thickBot="1" x14ac:dyDescent="0.3">
      <c r="A54" s="13" t="s">
        <v>50</v>
      </c>
      <c r="B54" s="8" t="s">
        <v>77</v>
      </c>
      <c r="C54" s="35">
        <v>1175.74</v>
      </c>
      <c r="H54" s="90"/>
    </row>
    <row r="55" spans="1:8" ht="15.75" thickBot="1" x14ac:dyDescent="0.3">
      <c r="A55" s="13" t="s">
        <v>51</v>
      </c>
      <c r="B55" s="7" t="s">
        <v>78</v>
      </c>
      <c r="C55" s="24">
        <f>C56</f>
        <v>11.24</v>
      </c>
    </row>
    <row r="56" spans="1:8" ht="15.75" thickBot="1" x14ac:dyDescent="0.3">
      <c r="A56" s="13" t="s">
        <v>135</v>
      </c>
      <c r="B56" s="7" t="s">
        <v>136</v>
      </c>
      <c r="C56" s="35">
        <v>11.24</v>
      </c>
      <c r="H56" s="90"/>
    </row>
    <row r="57" spans="1:8" ht="24.75" thickBot="1" x14ac:dyDescent="0.3">
      <c r="A57" s="14" t="s">
        <v>52</v>
      </c>
      <c r="B57" s="9" t="s">
        <v>145</v>
      </c>
      <c r="C57" s="25">
        <f>C58+C61</f>
        <v>10016490.25</v>
      </c>
    </row>
    <row r="58" spans="1:8" ht="15.75" thickBot="1" x14ac:dyDescent="0.3">
      <c r="A58" s="13" t="s">
        <v>53</v>
      </c>
      <c r="B58" s="8" t="s">
        <v>79</v>
      </c>
      <c r="C58" s="24">
        <f>C59</f>
        <v>10012761</v>
      </c>
    </row>
    <row r="59" spans="1:8" ht="15.75" thickBot="1" x14ac:dyDescent="0.3">
      <c r="A59" s="13" t="s">
        <v>54</v>
      </c>
      <c r="B59" s="8" t="s">
        <v>80</v>
      </c>
      <c r="C59" s="24">
        <f>C60</f>
        <v>10012761</v>
      </c>
    </row>
    <row r="60" spans="1:8" ht="24.75" thickBot="1" x14ac:dyDescent="0.3">
      <c r="A60" s="13" t="s">
        <v>55</v>
      </c>
      <c r="B60" s="8" t="s">
        <v>81</v>
      </c>
      <c r="C60" s="24">
        <v>10012761</v>
      </c>
    </row>
    <row r="61" spans="1:8" ht="15.75" thickBot="1" x14ac:dyDescent="0.3">
      <c r="A61" s="13" t="s">
        <v>272</v>
      </c>
      <c r="B61" s="95" t="s">
        <v>274</v>
      </c>
      <c r="C61" s="24">
        <f>C62</f>
        <v>3729.25</v>
      </c>
    </row>
    <row r="62" spans="1:8" ht="15.75" thickBot="1" x14ac:dyDescent="0.3">
      <c r="A62" s="13" t="s">
        <v>271</v>
      </c>
      <c r="B62" s="95" t="s">
        <v>275</v>
      </c>
      <c r="C62" s="24">
        <f>C63</f>
        <v>3729.25</v>
      </c>
    </row>
    <row r="63" spans="1:8" ht="24.75" thickBot="1" x14ac:dyDescent="0.3">
      <c r="A63" s="13" t="s">
        <v>273</v>
      </c>
      <c r="B63" s="95" t="s">
        <v>276</v>
      </c>
      <c r="C63" s="35">
        <v>3729.25</v>
      </c>
      <c r="H63" s="90"/>
    </row>
    <row r="64" spans="1:8" ht="15.75" thickBot="1" x14ac:dyDescent="0.3">
      <c r="A64" s="14" t="s">
        <v>56</v>
      </c>
      <c r="B64" s="9" t="s">
        <v>82</v>
      </c>
      <c r="C64" s="25">
        <f>C65+C68</f>
        <v>23492037.970000003</v>
      </c>
    </row>
    <row r="65" spans="1:8" ht="60.75" thickBot="1" x14ac:dyDescent="0.3">
      <c r="A65" s="14" t="s">
        <v>265</v>
      </c>
      <c r="B65" s="94" t="s">
        <v>268</v>
      </c>
      <c r="C65" s="25">
        <f>C66</f>
        <v>8080</v>
      </c>
    </row>
    <row r="66" spans="1:8" ht="67.5" customHeight="1" thickBot="1" x14ac:dyDescent="0.3">
      <c r="A66" s="14" t="s">
        <v>266</v>
      </c>
      <c r="B66" s="95" t="s">
        <v>269</v>
      </c>
      <c r="C66" s="24">
        <f>C67</f>
        <v>8080</v>
      </c>
    </row>
    <row r="67" spans="1:8" ht="60.75" thickBot="1" x14ac:dyDescent="0.3">
      <c r="A67" s="14" t="s">
        <v>267</v>
      </c>
      <c r="B67" s="95" t="s">
        <v>270</v>
      </c>
      <c r="C67" s="35">
        <v>8080</v>
      </c>
      <c r="H67" s="127"/>
    </row>
    <row r="68" spans="1:8" ht="31.5" customHeight="1" thickBot="1" x14ac:dyDescent="0.3">
      <c r="A68" s="14" t="s">
        <v>164</v>
      </c>
      <c r="B68" s="45" t="s">
        <v>168</v>
      </c>
      <c r="C68" s="25">
        <f>C69</f>
        <v>23483957.970000003</v>
      </c>
    </row>
    <row r="69" spans="1:8" ht="30" customHeight="1" thickBot="1" x14ac:dyDescent="0.3">
      <c r="A69" s="13" t="s">
        <v>165</v>
      </c>
      <c r="B69" s="46" t="s">
        <v>169</v>
      </c>
      <c r="C69" s="24">
        <f>C70+C71</f>
        <v>23483957.970000003</v>
      </c>
    </row>
    <row r="70" spans="1:8" ht="54" customHeight="1" thickBot="1" x14ac:dyDescent="0.3">
      <c r="A70" s="13" t="s">
        <v>166</v>
      </c>
      <c r="B70" s="46" t="s">
        <v>170</v>
      </c>
      <c r="C70" s="35">
        <v>23442700.780000001</v>
      </c>
      <c r="D70" s="73"/>
      <c r="F70" s="90"/>
      <c r="H70" s="131"/>
    </row>
    <row r="71" spans="1:8" ht="42" customHeight="1" thickBot="1" x14ac:dyDescent="0.3">
      <c r="A71" s="13" t="s">
        <v>167</v>
      </c>
      <c r="B71" s="46" t="s">
        <v>171</v>
      </c>
      <c r="C71" s="35">
        <v>41257.19</v>
      </c>
      <c r="E71" s="90"/>
      <c r="H71" s="90"/>
    </row>
    <row r="72" spans="1:8" ht="20.25" customHeight="1" thickBot="1" x14ac:dyDescent="0.3">
      <c r="A72" s="14" t="s">
        <v>57</v>
      </c>
      <c r="B72" s="9" t="s">
        <v>83</v>
      </c>
      <c r="C72" s="25">
        <f>C73+C75+C77+C79+C81+C83+C85+C87+C89+C91+C93+C95+C97+C102+C105</f>
        <v>487344.9</v>
      </c>
    </row>
    <row r="73" spans="1:8" ht="42" customHeight="1" thickBot="1" x14ac:dyDescent="0.3">
      <c r="A73" s="37" t="s">
        <v>146</v>
      </c>
      <c r="B73" s="42" t="s">
        <v>196</v>
      </c>
      <c r="C73" s="25">
        <f>C74</f>
        <v>6837</v>
      </c>
    </row>
    <row r="74" spans="1:8" ht="61.5" customHeight="1" thickBot="1" x14ac:dyDescent="0.3">
      <c r="A74" s="40" t="s">
        <v>147</v>
      </c>
      <c r="B74" s="41" t="s">
        <v>197</v>
      </c>
      <c r="C74" s="24">
        <v>6837</v>
      </c>
    </row>
    <row r="75" spans="1:8" ht="64.5" customHeight="1" thickBot="1" x14ac:dyDescent="0.3">
      <c r="A75" s="37" t="s">
        <v>148</v>
      </c>
      <c r="B75" s="42" t="s">
        <v>198</v>
      </c>
      <c r="C75" s="25">
        <f>C76</f>
        <v>35508</v>
      </c>
    </row>
    <row r="76" spans="1:8" ht="76.5" customHeight="1" thickBot="1" x14ac:dyDescent="0.3">
      <c r="A76" s="40" t="s">
        <v>149</v>
      </c>
      <c r="B76" s="41" t="s">
        <v>199</v>
      </c>
      <c r="C76" s="24">
        <v>35508</v>
      </c>
    </row>
    <row r="77" spans="1:8" ht="42.75" customHeight="1" thickBot="1" x14ac:dyDescent="0.3">
      <c r="A77" s="37" t="s">
        <v>150</v>
      </c>
      <c r="B77" s="42" t="s">
        <v>200</v>
      </c>
      <c r="C77" s="25">
        <f>C78</f>
        <v>52858</v>
      </c>
    </row>
    <row r="78" spans="1:8" ht="61.5" customHeight="1" thickBot="1" x14ac:dyDescent="0.3">
      <c r="A78" s="40" t="s">
        <v>151</v>
      </c>
      <c r="B78" s="41" t="s">
        <v>201</v>
      </c>
      <c r="C78" s="24">
        <v>52858</v>
      </c>
    </row>
    <row r="79" spans="1:8" ht="61.5" customHeight="1" thickBot="1" x14ac:dyDescent="0.3">
      <c r="A79" s="37" t="s">
        <v>224</v>
      </c>
      <c r="B79" s="71" t="s">
        <v>308</v>
      </c>
      <c r="C79" s="25">
        <f>C80</f>
        <v>7667</v>
      </c>
    </row>
    <row r="80" spans="1:8" ht="74.25" customHeight="1" thickBot="1" x14ac:dyDescent="0.3">
      <c r="A80" s="40" t="s">
        <v>225</v>
      </c>
      <c r="B80" s="70" t="s">
        <v>309</v>
      </c>
      <c r="C80" s="24">
        <v>7667</v>
      </c>
    </row>
    <row r="81" spans="1:8" ht="41.25" customHeight="1" thickBot="1" x14ac:dyDescent="0.3">
      <c r="A81" s="37" t="s">
        <v>152</v>
      </c>
      <c r="B81" s="42" t="s">
        <v>202</v>
      </c>
      <c r="C81" s="25">
        <f>C82</f>
        <v>14833</v>
      </c>
    </row>
    <row r="82" spans="1:8" ht="60.75" customHeight="1" thickBot="1" x14ac:dyDescent="0.3">
      <c r="A82" s="40" t="s">
        <v>153</v>
      </c>
      <c r="B82" s="41" t="s">
        <v>212</v>
      </c>
      <c r="C82" s="24">
        <v>14833</v>
      </c>
    </row>
    <row r="83" spans="1:8" ht="50.25" customHeight="1" thickBot="1" x14ac:dyDescent="0.3">
      <c r="A83" s="37" t="s">
        <v>154</v>
      </c>
      <c r="B83" s="42" t="s">
        <v>195</v>
      </c>
      <c r="C83" s="25">
        <f>C84</f>
        <v>4400</v>
      </c>
    </row>
    <row r="84" spans="1:8" ht="78.75" customHeight="1" thickBot="1" x14ac:dyDescent="0.3">
      <c r="A84" s="40" t="s">
        <v>155</v>
      </c>
      <c r="B84" s="41" t="s">
        <v>254</v>
      </c>
      <c r="C84" s="24">
        <v>4400</v>
      </c>
    </row>
    <row r="85" spans="1:8" ht="80.25" customHeight="1" thickBot="1" x14ac:dyDescent="0.3">
      <c r="A85" s="37" t="s">
        <v>156</v>
      </c>
      <c r="B85" s="109" t="s">
        <v>310</v>
      </c>
      <c r="C85" s="25">
        <f>C86</f>
        <v>5617</v>
      </c>
    </row>
    <row r="86" spans="1:8" ht="104.25" customHeight="1" thickBot="1" x14ac:dyDescent="0.3">
      <c r="A86" s="40" t="s">
        <v>157</v>
      </c>
      <c r="B86" s="105" t="s">
        <v>305</v>
      </c>
      <c r="C86" s="24">
        <v>5617</v>
      </c>
    </row>
    <row r="87" spans="1:8" ht="56.25" customHeight="1" thickBot="1" x14ac:dyDescent="0.3">
      <c r="A87" s="37" t="s">
        <v>258</v>
      </c>
      <c r="B87" s="107" t="s">
        <v>307</v>
      </c>
      <c r="C87" s="25">
        <f>C88</f>
        <v>167</v>
      </c>
    </row>
    <row r="88" spans="1:8" ht="66.75" customHeight="1" thickBot="1" x14ac:dyDescent="0.3">
      <c r="A88" s="37" t="s">
        <v>259</v>
      </c>
      <c r="B88" s="106" t="s">
        <v>306</v>
      </c>
      <c r="C88" s="24">
        <v>167</v>
      </c>
    </row>
    <row r="89" spans="1:8" ht="54.75" customHeight="1" thickBot="1" x14ac:dyDescent="0.3">
      <c r="A89" s="37" t="s">
        <v>172</v>
      </c>
      <c r="B89" s="110" t="s">
        <v>203</v>
      </c>
      <c r="C89" s="25">
        <f>C90</f>
        <v>5750</v>
      </c>
    </row>
    <row r="90" spans="1:8" ht="66" customHeight="1" thickBot="1" x14ac:dyDescent="0.3">
      <c r="A90" s="40" t="s">
        <v>173</v>
      </c>
      <c r="B90" s="49" t="s">
        <v>204</v>
      </c>
      <c r="C90" s="35">
        <v>5750</v>
      </c>
      <c r="H90" s="127"/>
    </row>
    <row r="91" spans="1:8" ht="39.75" customHeight="1" thickBot="1" x14ac:dyDescent="0.3">
      <c r="A91" s="37" t="s">
        <v>158</v>
      </c>
      <c r="B91" s="42" t="s">
        <v>205</v>
      </c>
      <c r="C91" s="25">
        <f>C92</f>
        <v>9667</v>
      </c>
    </row>
    <row r="92" spans="1:8" ht="68.25" customHeight="1" thickBot="1" x14ac:dyDescent="0.3">
      <c r="A92" s="40" t="s">
        <v>159</v>
      </c>
      <c r="B92" s="41" t="s">
        <v>206</v>
      </c>
      <c r="C92" s="24">
        <v>9667</v>
      </c>
    </row>
    <row r="93" spans="1:8" ht="51.75" customHeight="1" thickBot="1" x14ac:dyDescent="0.3">
      <c r="A93" s="37" t="s">
        <v>160</v>
      </c>
      <c r="B93" s="42" t="s">
        <v>207</v>
      </c>
      <c r="C93" s="25">
        <f>C94</f>
        <v>63439</v>
      </c>
    </row>
    <row r="94" spans="1:8" ht="63" customHeight="1" thickBot="1" x14ac:dyDescent="0.3">
      <c r="A94" s="40" t="s">
        <v>161</v>
      </c>
      <c r="B94" s="41" t="s">
        <v>208</v>
      </c>
      <c r="C94" s="24">
        <v>63439</v>
      </c>
    </row>
    <row r="95" spans="1:8" ht="87.75" customHeight="1" thickBot="1" x14ac:dyDescent="0.3">
      <c r="A95" s="37" t="s">
        <v>249</v>
      </c>
      <c r="B95" s="87" t="s">
        <v>250</v>
      </c>
      <c r="C95" s="25">
        <f>C96</f>
        <v>21667</v>
      </c>
    </row>
    <row r="96" spans="1:8" ht="119.25" customHeight="1" x14ac:dyDescent="0.25">
      <c r="A96" s="40" t="s">
        <v>257</v>
      </c>
      <c r="B96" s="91" t="s">
        <v>256</v>
      </c>
      <c r="C96" s="24">
        <v>21667</v>
      </c>
    </row>
    <row r="97" spans="1:8" ht="86.25" customHeight="1" thickBot="1" x14ac:dyDescent="0.3">
      <c r="A97" s="37" t="s">
        <v>228</v>
      </c>
      <c r="B97" s="66" t="s">
        <v>230</v>
      </c>
      <c r="C97" s="25">
        <f>C98+C100</f>
        <v>258280.9</v>
      </c>
    </row>
    <row r="98" spans="1:8" ht="62.25" customHeight="1" thickBot="1" x14ac:dyDescent="0.3">
      <c r="A98" s="40" t="s">
        <v>229</v>
      </c>
      <c r="B98" s="67" t="s">
        <v>233</v>
      </c>
      <c r="C98" s="24">
        <f>C99</f>
        <v>158106</v>
      </c>
    </row>
    <row r="99" spans="1:8" ht="63.75" customHeight="1" thickBot="1" x14ac:dyDescent="0.3">
      <c r="A99" s="40" t="s">
        <v>226</v>
      </c>
      <c r="B99" s="68" t="s">
        <v>238</v>
      </c>
      <c r="C99" s="24">
        <v>158106</v>
      </c>
      <c r="D99" s="90"/>
    </row>
    <row r="100" spans="1:8" ht="63.75" customHeight="1" thickBot="1" x14ac:dyDescent="0.3">
      <c r="A100" s="40" t="s">
        <v>244</v>
      </c>
      <c r="B100" s="85" t="s">
        <v>246</v>
      </c>
      <c r="C100" s="24">
        <f>C101</f>
        <v>100174.9</v>
      </c>
    </row>
    <row r="101" spans="1:8" ht="51.75" customHeight="1" thickBot="1" x14ac:dyDescent="0.3">
      <c r="A101" s="40" t="s">
        <v>245</v>
      </c>
      <c r="B101" s="86" t="s">
        <v>247</v>
      </c>
      <c r="C101" s="35">
        <v>100174.9</v>
      </c>
      <c r="H101" s="127"/>
    </row>
    <row r="102" spans="1:8" ht="22.5" customHeight="1" thickBot="1" x14ac:dyDescent="0.3">
      <c r="A102" s="37" t="s">
        <v>277</v>
      </c>
      <c r="B102" s="97" t="s">
        <v>280</v>
      </c>
      <c r="C102" s="25">
        <f>C103</f>
        <v>0</v>
      </c>
    </row>
    <row r="103" spans="1:8" ht="51.75" customHeight="1" thickBot="1" x14ac:dyDescent="0.3">
      <c r="A103" s="40" t="s">
        <v>278</v>
      </c>
      <c r="B103" s="95" t="s">
        <v>281</v>
      </c>
      <c r="C103" s="24">
        <f>C104</f>
        <v>0</v>
      </c>
      <c r="E103" s="90"/>
    </row>
    <row r="104" spans="1:8" ht="51.75" customHeight="1" thickBot="1" x14ac:dyDescent="0.3">
      <c r="A104" s="40" t="s">
        <v>279</v>
      </c>
      <c r="B104" s="96" t="s">
        <v>282</v>
      </c>
      <c r="C104" s="24">
        <v>0</v>
      </c>
      <c r="F104" s="90"/>
    </row>
    <row r="105" spans="1:8" ht="21" customHeight="1" thickBot="1" x14ac:dyDescent="0.3">
      <c r="A105" s="37" t="s">
        <v>231</v>
      </c>
      <c r="B105" s="69" t="s">
        <v>232</v>
      </c>
      <c r="C105" s="25">
        <f>C106</f>
        <v>654</v>
      </c>
    </row>
    <row r="106" spans="1:8" ht="124.5" customHeight="1" thickBot="1" x14ac:dyDescent="0.3">
      <c r="A106" s="40" t="s">
        <v>227</v>
      </c>
      <c r="B106" s="108" t="s">
        <v>311</v>
      </c>
      <c r="C106" s="24">
        <v>654</v>
      </c>
    </row>
    <row r="107" spans="1:8" ht="15.75" thickBot="1" x14ac:dyDescent="0.3">
      <c r="A107" s="14" t="s">
        <v>58</v>
      </c>
      <c r="B107" s="9" t="s">
        <v>84</v>
      </c>
      <c r="C107" s="26">
        <f>C108</f>
        <v>325891.80000000005</v>
      </c>
    </row>
    <row r="108" spans="1:8" ht="15.75" thickBot="1" x14ac:dyDescent="0.3">
      <c r="A108" s="13" t="s">
        <v>178</v>
      </c>
      <c r="B108" s="8" t="s">
        <v>180</v>
      </c>
      <c r="C108" s="24">
        <f>C109</f>
        <v>325891.80000000005</v>
      </c>
    </row>
    <row r="109" spans="1:8" ht="24.75" thickBot="1" x14ac:dyDescent="0.3">
      <c r="A109" s="13" t="s">
        <v>179</v>
      </c>
      <c r="B109" s="8" t="s">
        <v>181</v>
      </c>
      <c r="C109" s="24">
        <f>C110+C111+C112+C113+C114</f>
        <v>325891.80000000005</v>
      </c>
    </row>
    <row r="110" spans="1:8" ht="54" customHeight="1" x14ac:dyDescent="0.25">
      <c r="A110" s="13" t="s">
        <v>288</v>
      </c>
      <c r="B110" s="92" t="s">
        <v>292</v>
      </c>
      <c r="C110" s="24">
        <v>114399</v>
      </c>
    </row>
    <row r="111" spans="1:8" ht="42.75" customHeight="1" x14ac:dyDescent="0.25">
      <c r="A111" s="13" t="s">
        <v>289</v>
      </c>
      <c r="B111" s="92" t="s">
        <v>293</v>
      </c>
      <c r="C111" s="24">
        <v>86793</v>
      </c>
    </row>
    <row r="112" spans="1:8" ht="53.25" customHeight="1" x14ac:dyDescent="0.25">
      <c r="A112" s="13" t="s">
        <v>290</v>
      </c>
      <c r="B112" s="92" t="s">
        <v>294</v>
      </c>
      <c r="C112" s="24">
        <v>55404</v>
      </c>
    </row>
    <row r="113" spans="1:8" ht="46.5" customHeight="1" x14ac:dyDescent="0.25">
      <c r="A113" s="13" t="s">
        <v>291</v>
      </c>
      <c r="B113" s="92" t="s">
        <v>295</v>
      </c>
      <c r="C113" s="24">
        <v>42785.4</v>
      </c>
    </row>
    <row r="114" spans="1:8" ht="43.5" customHeight="1" x14ac:dyDescent="0.25">
      <c r="A114" s="13" t="s">
        <v>297</v>
      </c>
      <c r="B114" s="92" t="s">
        <v>296</v>
      </c>
      <c r="C114" s="24">
        <v>26510.400000000001</v>
      </c>
    </row>
    <row r="115" spans="1:8" ht="15.75" thickBot="1" x14ac:dyDescent="0.3">
      <c r="A115" s="14" t="s">
        <v>59</v>
      </c>
      <c r="B115" s="9" t="s">
        <v>85</v>
      </c>
      <c r="C115" s="25">
        <f>C116+C221+C224</f>
        <v>575851494.92999995</v>
      </c>
    </row>
    <row r="116" spans="1:8" ht="24.75" thickBot="1" x14ac:dyDescent="0.3">
      <c r="A116" s="14" t="s">
        <v>60</v>
      </c>
      <c r="B116" s="9" t="s">
        <v>86</v>
      </c>
      <c r="C116" s="25">
        <f>C117+C122+C139+C214</f>
        <v>589157316</v>
      </c>
    </row>
    <row r="117" spans="1:8" ht="15.75" thickBot="1" x14ac:dyDescent="0.3">
      <c r="A117" s="14" t="s">
        <v>118</v>
      </c>
      <c r="B117" s="9" t="s">
        <v>87</v>
      </c>
      <c r="C117" s="25">
        <f>C118+C120</f>
        <v>998690</v>
      </c>
    </row>
    <row r="118" spans="1:8" ht="15.75" thickBot="1" x14ac:dyDescent="0.3">
      <c r="A118" s="14" t="s">
        <v>117</v>
      </c>
      <c r="B118" s="43" t="s">
        <v>162</v>
      </c>
      <c r="C118" s="25">
        <f>C119</f>
        <v>998690</v>
      </c>
    </row>
    <row r="119" spans="1:8" ht="24.75" thickBot="1" x14ac:dyDescent="0.3">
      <c r="A119" s="13" t="s">
        <v>119</v>
      </c>
      <c r="B119" s="8" t="s">
        <v>88</v>
      </c>
      <c r="C119" s="35">
        <v>998690</v>
      </c>
      <c r="H119" s="73"/>
    </row>
    <row r="120" spans="1:8" ht="15.75" thickBot="1" x14ac:dyDescent="0.3">
      <c r="A120" s="14" t="s">
        <v>252</v>
      </c>
      <c r="B120" s="88" t="s">
        <v>255</v>
      </c>
      <c r="C120" s="26">
        <f>C121</f>
        <v>0</v>
      </c>
    </row>
    <row r="121" spans="1:8" ht="15.75" thickBot="1" x14ac:dyDescent="0.3">
      <c r="A121" s="13" t="s">
        <v>253</v>
      </c>
      <c r="B121" s="89" t="s">
        <v>251</v>
      </c>
      <c r="C121" s="35">
        <v>0</v>
      </c>
    </row>
    <row r="122" spans="1:8" ht="27.75" customHeight="1" thickBot="1" x14ac:dyDescent="0.3">
      <c r="A122" s="14" t="s">
        <v>120</v>
      </c>
      <c r="B122" s="9" t="s">
        <v>89</v>
      </c>
      <c r="C122" s="25">
        <f>C123+C125+C127+C129+C131+C133+C135+C137</f>
        <v>210457547</v>
      </c>
    </row>
    <row r="123" spans="1:8" ht="27.75" customHeight="1" thickBot="1" x14ac:dyDescent="0.3">
      <c r="A123" s="14" t="s">
        <v>335</v>
      </c>
      <c r="B123" s="129" t="s">
        <v>334</v>
      </c>
      <c r="C123" s="25">
        <f>C124</f>
        <v>49745820</v>
      </c>
    </row>
    <row r="124" spans="1:8" ht="27.75" customHeight="1" thickBot="1" x14ac:dyDescent="0.3">
      <c r="A124" s="13" t="s">
        <v>336</v>
      </c>
      <c r="B124" s="128" t="s">
        <v>337</v>
      </c>
      <c r="C124" s="35">
        <v>49745820</v>
      </c>
    </row>
    <row r="125" spans="1:8" ht="49.5" customHeight="1" thickBot="1" x14ac:dyDescent="0.3">
      <c r="A125" s="14" t="s">
        <v>236</v>
      </c>
      <c r="B125" s="75" t="s">
        <v>234</v>
      </c>
      <c r="C125" s="26">
        <f>C126</f>
        <v>1640707</v>
      </c>
    </row>
    <row r="126" spans="1:8" ht="51" customHeight="1" thickBot="1" x14ac:dyDescent="0.3">
      <c r="A126" s="13" t="s">
        <v>237</v>
      </c>
      <c r="B126" s="76" t="s">
        <v>235</v>
      </c>
      <c r="C126" s="35">
        <v>1640707</v>
      </c>
      <c r="D126" s="61"/>
      <c r="G126" s="90"/>
    </row>
    <row r="127" spans="1:8" ht="44.25" customHeight="1" thickBot="1" x14ac:dyDescent="0.3">
      <c r="A127" s="14" t="s">
        <v>187</v>
      </c>
      <c r="B127" s="55" t="s">
        <v>189</v>
      </c>
      <c r="C127" s="26">
        <f>C128</f>
        <v>7146957</v>
      </c>
    </row>
    <row r="128" spans="1:8" ht="50.25" customHeight="1" thickBot="1" x14ac:dyDescent="0.3">
      <c r="A128" s="13" t="s">
        <v>188</v>
      </c>
      <c r="B128" s="54" t="s">
        <v>190</v>
      </c>
      <c r="C128" s="35">
        <v>7146957</v>
      </c>
      <c r="G128" s="90"/>
    </row>
    <row r="129" spans="1:8" ht="50.25" customHeight="1" thickBot="1" x14ac:dyDescent="0.3">
      <c r="A129" s="14" t="s">
        <v>314</v>
      </c>
      <c r="B129" s="116" t="s">
        <v>316</v>
      </c>
      <c r="C129" s="26">
        <f>C130</f>
        <v>67507043</v>
      </c>
      <c r="G129" s="90"/>
    </row>
    <row r="130" spans="1:8" ht="51.75" customHeight="1" thickBot="1" x14ac:dyDescent="0.3">
      <c r="A130" s="13" t="s">
        <v>315</v>
      </c>
      <c r="B130" s="115" t="s">
        <v>317</v>
      </c>
      <c r="C130" s="35">
        <v>67507043</v>
      </c>
      <c r="G130" s="90"/>
    </row>
    <row r="131" spans="1:8" ht="40.5" customHeight="1" thickBot="1" x14ac:dyDescent="0.3">
      <c r="A131" s="14" t="s">
        <v>325</v>
      </c>
      <c r="B131" s="121" t="s">
        <v>324</v>
      </c>
      <c r="C131" s="26">
        <f>C132</f>
        <v>1200000</v>
      </c>
      <c r="G131" s="90"/>
    </row>
    <row r="132" spans="1:8" ht="39" customHeight="1" thickBot="1" x14ac:dyDescent="0.3">
      <c r="A132" s="13" t="s">
        <v>326</v>
      </c>
      <c r="B132" s="122" t="s">
        <v>327</v>
      </c>
      <c r="C132" s="35">
        <v>1200000</v>
      </c>
      <c r="G132" s="90"/>
      <c r="H132" s="127"/>
    </row>
    <row r="133" spans="1:8" ht="25.5" customHeight="1" thickBot="1" x14ac:dyDescent="0.3">
      <c r="A133" s="14" t="s">
        <v>185</v>
      </c>
      <c r="B133" s="55" t="s">
        <v>183</v>
      </c>
      <c r="C133" s="26">
        <f>C134</f>
        <v>1802410</v>
      </c>
    </row>
    <row r="134" spans="1:8" ht="27.75" customHeight="1" thickBot="1" x14ac:dyDescent="0.3">
      <c r="A134" s="13" t="s">
        <v>186</v>
      </c>
      <c r="B134" s="53" t="s">
        <v>184</v>
      </c>
      <c r="C134" s="35">
        <v>1802410</v>
      </c>
      <c r="D134" s="72"/>
      <c r="G134" s="90"/>
    </row>
    <row r="135" spans="1:8" ht="27.75" customHeight="1" thickBot="1" x14ac:dyDescent="0.3">
      <c r="A135" s="14" t="s">
        <v>329</v>
      </c>
      <c r="B135" s="124" t="s">
        <v>328</v>
      </c>
      <c r="C135" s="26">
        <f>C136</f>
        <v>290698</v>
      </c>
      <c r="D135" s="72"/>
      <c r="G135" s="90"/>
    </row>
    <row r="136" spans="1:8" ht="27.75" customHeight="1" thickBot="1" x14ac:dyDescent="0.3">
      <c r="A136" s="13" t="s">
        <v>330</v>
      </c>
      <c r="B136" s="123" t="s">
        <v>331</v>
      </c>
      <c r="C136" s="35">
        <v>290698</v>
      </c>
      <c r="D136" s="72"/>
      <c r="G136" s="90"/>
      <c r="H136" s="127"/>
    </row>
    <row r="137" spans="1:8" ht="15.75" thickBot="1" x14ac:dyDescent="0.3">
      <c r="A137" s="14" t="s">
        <v>121</v>
      </c>
      <c r="B137" s="52" t="s">
        <v>90</v>
      </c>
      <c r="C137" s="26">
        <f>C138</f>
        <v>81123912</v>
      </c>
    </row>
    <row r="138" spans="1:8" ht="15.75" thickBot="1" x14ac:dyDescent="0.3">
      <c r="A138" s="15" t="s">
        <v>122</v>
      </c>
      <c r="B138" s="10" t="s">
        <v>91</v>
      </c>
      <c r="C138" s="35">
        <v>81123912</v>
      </c>
      <c r="D138" s="73"/>
      <c r="H138" s="73"/>
    </row>
    <row r="139" spans="1:8" x14ac:dyDescent="0.25">
      <c r="A139" s="138" t="s">
        <v>123</v>
      </c>
      <c r="B139" s="147" t="s">
        <v>92</v>
      </c>
      <c r="C139" s="144">
        <f>C142+C148+C152+C154+C156+C158+C160</f>
        <v>375689999</v>
      </c>
      <c r="H139" s="73"/>
    </row>
    <row r="140" spans="1:8" ht="3.75" customHeight="1" x14ac:dyDescent="0.25">
      <c r="A140" s="139"/>
      <c r="B140" s="148"/>
      <c r="C140" s="145"/>
    </row>
    <row r="141" spans="1:8" ht="0.75" customHeight="1" thickBot="1" x14ac:dyDescent="0.3">
      <c r="A141" s="140"/>
      <c r="B141" s="149"/>
      <c r="C141" s="146"/>
    </row>
    <row r="142" spans="1:8" x14ac:dyDescent="0.25">
      <c r="A142" s="141" t="s">
        <v>124</v>
      </c>
      <c r="B142" s="150" t="s">
        <v>93</v>
      </c>
      <c r="C142" s="132">
        <f>C145</f>
        <v>73128</v>
      </c>
    </row>
    <row r="143" spans="1:8" x14ac:dyDescent="0.25">
      <c r="A143" s="142"/>
      <c r="B143" s="151"/>
      <c r="C143" s="133"/>
    </row>
    <row r="144" spans="1:8" ht="17.25" customHeight="1" thickBot="1" x14ac:dyDescent="0.3">
      <c r="A144" s="143"/>
      <c r="B144" s="152"/>
      <c r="C144" s="134"/>
    </row>
    <row r="145" spans="1:7" x14ac:dyDescent="0.25">
      <c r="A145" s="141" t="s">
        <v>125</v>
      </c>
      <c r="B145" s="150" t="s">
        <v>94</v>
      </c>
      <c r="C145" s="132">
        <v>73128</v>
      </c>
    </row>
    <row r="146" spans="1:7" x14ac:dyDescent="0.25">
      <c r="A146" s="142"/>
      <c r="B146" s="151"/>
      <c r="C146" s="133"/>
    </row>
    <row r="147" spans="1:7" ht="15.75" thickBot="1" x14ac:dyDescent="0.3">
      <c r="A147" s="143"/>
      <c r="B147" s="152"/>
      <c r="C147" s="134"/>
    </row>
    <row r="148" spans="1:7" x14ac:dyDescent="0.25">
      <c r="A148" s="141" t="s">
        <v>126</v>
      </c>
      <c r="B148" s="150" t="s">
        <v>95</v>
      </c>
      <c r="C148" s="132">
        <f>C151</f>
        <v>3627989</v>
      </c>
    </row>
    <row r="149" spans="1:7" x14ac:dyDescent="0.25">
      <c r="A149" s="142"/>
      <c r="B149" s="151"/>
      <c r="C149" s="133"/>
    </row>
    <row r="150" spans="1:7" ht="8.25" customHeight="1" thickBot="1" x14ac:dyDescent="0.3">
      <c r="A150" s="143"/>
      <c r="B150" s="152"/>
      <c r="C150" s="134"/>
    </row>
    <row r="151" spans="1:7" ht="41.25" customHeight="1" thickBot="1" x14ac:dyDescent="0.3">
      <c r="A151" s="21" t="s">
        <v>127</v>
      </c>
      <c r="B151" s="11" t="s">
        <v>96</v>
      </c>
      <c r="C151" s="35">
        <v>3627989</v>
      </c>
      <c r="D151" s="61"/>
      <c r="G151" s="90"/>
    </row>
    <row r="152" spans="1:7" ht="50.25" customHeight="1" thickBot="1" x14ac:dyDescent="0.3">
      <c r="A152" s="60" t="s">
        <v>210</v>
      </c>
      <c r="B152" s="11" t="s">
        <v>211</v>
      </c>
      <c r="C152" s="35">
        <f>C153</f>
        <v>10122565</v>
      </c>
    </row>
    <row r="153" spans="1:7" ht="49.5" customHeight="1" thickBot="1" x14ac:dyDescent="0.3">
      <c r="A153" s="60" t="s">
        <v>209</v>
      </c>
      <c r="B153" s="11" t="s">
        <v>213</v>
      </c>
      <c r="C153" s="35">
        <v>10122565</v>
      </c>
      <c r="D153" s="61"/>
    </row>
    <row r="154" spans="1:7" ht="49.5" customHeight="1" thickBot="1" x14ac:dyDescent="0.3">
      <c r="A154" s="93" t="s">
        <v>261</v>
      </c>
      <c r="B154" s="11" t="s">
        <v>260</v>
      </c>
      <c r="C154" s="35">
        <f>C155</f>
        <v>2079</v>
      </c>
      <c r="D154" s="61"/>
    </row>
    <row r="155" spans="1:7" ht="49.5" customHeight="1" thickBot="1" x14ac:dyDescent="0.3">
      <c r="A155" s="93" t="s">
        <v>262</v>
      </c>
      <c r="B155" s="11" t="s">
        <v>263</v>
      </c>
      <c r="C155" s="35">
        <v>2079</v>
      </c>
      <c r="D155" s="61"/>
    </row>
    <row r="156" spans="1:7" ht="54.75" customHeight="1" thickBot="1" x14ac:dyDescent="0.3">
      <c r="A156" s="48" t="s">
        <v>174</v>
      </c>
      <c r="B156" s="11" t="s">
        <v>176</v>
      </c>
      <c r="C156" s="35">
        <f>C157</f>
        <v>24685920</v>
      </c>
    </row>
    <row r="157" spans="1:7" ht="50.25" customHeight="1" thickBot="1" x14ac:dyDescent="0.3">
      <c r="A157" s="48" t="s">
        <v>175</v>
      </c>
      <c r="B157" s="11" t="s">
        <v>177</v>
      </c>
      <c r="C157" s="35">
        <v>24685920</v>
      </c>
      <c r="G157" s="90"/>
    </row>
    <row r="158" spans="1:7" ht="24.75" thickBot="1" x14ac:dyDescent="0.3">
      <c r="A158" s="48" t="s">
        <v>217</v>
      </c>
      <c r="B158" s="78" t="s">
        <v>219</v>
      </c>
      <c r="C158" s="35">
        <f>C159</f>
        <v>1348330</v>
      </c>
      <c r="D158" s="63"/>
    </row>
    <row r="159" spans="1:7" ht="24.75" thickBot="1" x14ac:dyDescent="0.3">
      <c r="A159" s="48" t="s">
        <v>218</v>
      </c>
      <c r="B159" s="78" t="s">
        <v>220</v>
      </c>
      <c r="C159" s="35">
        <v>1348330</v>
      </c>
      <c r="D159" s="73"/>
      <c r="G159" s="90"/>
    </row>
    <row r="160" spans="1:7" ht="15.75" thickBot="1" x14ac:dyDescent="0.3">
      <c r="A160" s="20" t="s">
        <v>128</v>
      </c>
      <c r="B160" s="12" t="s">
        <v>97</v>
      </c>
      <c r="C160" s="25">
        <f>C161</f>
        <v>335829988</v>
      </c>
    </row>
    <row r="161" spans="1:7" ht="15.75" thickBot="1" x14ac:dyDescent="0.3">
      <c r="A161" s="21" t="s">
        <v>129</v>
      </c>
      <c r="B161" s="11" t="s">
        <v>98</v>
      </c>
      <c r="C161" s="24">
        <f>C162+C163+C164+C167+C170+C173+C176+C179+C182+C185+C188+C191+C194+C199+C200+C203+C208+C211</f>
        <v>335829988</v>
      </c>
    </row>
    <row r="162" spans="1:7" ht="48.75" thickBot="1" x14ac:dyDescent="0.3">
      <c r="A162" s="21" t="s">
        <v>130</v>
      </c>
      <c r="B162" s="11" t="s">
        <v>99</v>
      </c>
      <c r="C162" s="35">
        <v>47331</v>
      </c>
    </row>
    <row r="163" spans="1:7" ht="36.75" thickBot="1" x14ac:dyDescent="0.3">
      <c r="A163" s="21" t="s">
        <v>130</v>
      </c>
      <c r="B163" s="11" t="s">
        <v>100</v>
      </c>
      <c r="C163" s="35">
        <v>385477</v>
      </c>
    </row>
    <row r="164" spans="1:7" ht="56.25" customHeight="1" x14ac:dyDescent="0.25">
      <c r="A164" s="141" t="s">
        <v>130</v>
      </c>
      <c r="B164" s="150" t="s">
        <v>101</v>
      </c>
      <c r="C164" s="132">
        <v>261135315</v>
      </c>
    </row>
    <row r="165" spans="1:7" x14ac:dyDescent="0.25">
      <c r="A165" s="142"/>
      <c r="B165" s="151"/>
      <c r="C165" s="133"/>
    </row>
    <row r="166" spans="1:7" ht="22.5" customHeight="1" thickBot="1" x14ac:dyDescent="0.3">
      <c r="A166" s="143"/>
      <c r="B166" s="152"/>
      <c r="C166" s="134"/>
      <c r="D166" s="74"/>
    </row>
    <row r="167" spans="1:7" ht="18" customHeight="1" x14ac:dyDescent="0.25">
      <c r="A167" s="141" t="s">
        <v>130</v>
      </c>
      <c r="B167" s="150" t="s">
        <v>102</v>
      </c>
      <c r="C167" s="132">
        <v>26225584</v>
      </c>
    </row>
    <row r="168" spans="1:7" x14ac:dyDescent="0.25">
      <c r="A168" s="142"/>
      <c r="B168" s="151"/>
      <c r="C168" s="133"/>
    </row>
    <row r="169" spans="1:7" ht="43.5" customHeight="1" thickBot="1" x14ac:dyDescent="0.3">
      <c r="A169" s="143"/>
      <c r="B169" s="152"/>
      <c r="C169" s="134"/>
      <c r="D169" s="73"/>
    </row>
    <row r="170" spans="1:7" x14ac:dyDescent="0.25">
      <c r="A170" s="141" t="s">
        <v>130</v>
      </c>
      <c r="B170" s="150" t="s">
        <v>103</v>
      </c>
      <c r="C170" s="132">
        <v>118785</v>
      </c>
    </row>
    <row r="171" spans="1:7" x14ac:dyDescent="0.25">
      <c r="A171" s="142"/>
      <c r="B171" s="151"/>
      <c r="C171" s="133"/>
      <c r="G171" s="90"/>
    </row>
    <row r="172" spans="1:7" ht="4.5" customHeight="1" thickBot="1" x14ac:dyDescent="0.3">
      <c r="A172" s="143"/>
      <c r="B172" s="152"/>
      <c r="C172" s="134"/>
    </row>
    <row r="173" spans="1:7" x14ac:dyDescent="0.25">
      <c r="A173" s="141" t="s">
        <v>130</v>
      </c>
      <c r="B173" s="150" t="s">
        <v>104</v>
      </c>
      <c r="C173" s="132">
        <v>2839878</v>
      </c>
    </row>
    <row r="174" spans="1:7" ht="17.25" customHeight="1" x14ac:dyDescent="0.25">
      <c r="A174" s="142"/>
      <c r="B174" s="151"/>
      <c r="C174" s="133"/>
    </row>
    <row r="175" spans="1:7" ht="15.75" thickBot="1" x14ac:dyDescent="0.3">
      <c r="A175" s="143"/>
      <c r="B175" s="152"/>
      <c r="C175" s="134"/>
    </row>
    <row r="176" spans="1:7" x14ac:dyDescent="0.25">
      <c r="A176" s="141" t="s">
        <v>130</v>
      </c>
      <c r="B176" s="150" t="s">
        <v>105</v>
      </c>
      <c r="C176" s="132">
        <v>267180</v>
      </c>
    </row>
    <row r="177" spans="1:7" x14ac:dyDescent="0.25">
      <c r="A177" s="142"/>
      <c r="B177" s="151"/>
      <c r="C177" s="133"/>
    </row>
    <row r="178" spans="1:7" ht="41.25" customHeight="1" thickBot="1" x14ac:dyDescent="0.3">
      <c r="A178" s="143"/>
      <c r="B178" s="152"/>
      <c r="C178" s="134"/>
      <c r="D178" s="73"/>
    </row>
    <row r="179" spans="1:7" x14ac:dyDescent="0.25">
      <c r="A179" s="141" t="s">
        <v>130</v>
      </c>
      <c r="B179" s="150" t="s">
        <v>106</v>
      </c>
      <c r="C179" s="132">
        <v>473313</v>
      </c>
    </row>
    <row r="180" spans="1:7" x14ac:dyDescent="0.25">
      <c r="A180" s="142"/>
      <c r="B180" s="151"/>
      <c r="C180" s="133"/>
    </row>
    <row r="181" spans="1:7" ht="15.75" customHeight="1" thickBot="1" x14ac:dyDescent="0.3">
      <c r="A181" s="143"/>
      <c r="B181" s="152"/>
      <c r="C181" s="134"/>
    </row>
    <row r="182" spans="1:7" x14ac:dyDescent="0.25">
      <c r="A182" s="141" t="s">
        <v>130</v>
      </c>
      <c r="B182" s="150" t="s">
        <v>107</v>
      </c>
      <c r="C182" s="132">
        <v>1419939</v>
      </c>
    </row>
    <row r="183" spans="1:7" ht="17.25" customHeight="1" x14ac:dyDescent="0.25">
      <c r="A183" s="142"/>
      <c r="B183" s="151"/>
      <c r="C183" s="133"/>
    </row>
    <row r="184" spans="1:7" ht="18.75" customHeight="1" thickBot="1" x14ac:dyDescent="0.3">
      <c r="A184" s="143"/>
      <c r="B184" s="152"/>
      <c r="C184" s="134"/>
    </row>
    <row r="185" spans="1:7" x14ac:dyDescent="0.25">
      <c r="A185" s="141" t="s">
        <v>130</v>
      </c>
      <c r="B185" s="153" t="s">
        <v>108</v>
      </c>
      <c r="C185" s="132">
        <v>16741081</v>
      </c>
    </row>
    <row r="186" spans="1:7" ht="17.25" customHeight="1" x14ac:dyDescent="0.25">
      <c r="A186" s="142"/>
      <c r="B186" s="154"/>
      <c r="C186" s="133"/>
    </row>
    <row r="187" spans="1:7" ht="41.25" customHeight="1" thickBot="1" x14ac:dyDescent="0.3">
      <c r="A187" s="143"/>
      <c r="B187" s="155"/>
      <c r="C187" s="134"/>
      <c r="G187" s="90"/>
    </row>
    <row r="188" spans="1:7" x14ac:dyDescent="0.25">
      <c r="A188" s="141" t="s">
        <v>130</v>
      </c>
      <c r="B188" s="153" t="s">
        <v>109</v>
      </c>
      <c r="C188" s="135">
        <v>3957373</v>
      </c>
    </row>
    <row r="189" spans="1:7" x14ac:dyDescent="0.25">
      <c r="A189" s="142"/>
      <c r="B189" s="154"/>
      <c r="C189" s="136"/>
    </row>
    <row r="190" spans="1:7" ht="23.25" customHeight="1" thickBot="1" x14ac:dyDescent="0.3">
      <c r="A190" s="143"/>
      <c r="B190" s="155"/>
      <c r="C190" s="137"/>
      <c r="D190" s="61"/>
    </row>
    <row r="191" spans="1:7" x14ac:dyDescent="0.25">
      <c r="A191" s="141" t="s">
        <v>130</v>
      </c>
      <c r="B191" s="150" t="s">
        <v>110</v>
      </c>
      <c r="C191" s="132">
        <v>473313</v>
      </c>
    </row>
    <row r="192" spans="1:7" x14ac:dyDescent="0.25">
      <c r="A192" s="142"/>
      <c r="B192" s="151"/>
      <c r="C192" s="133"/>
    </row>
    <row r="193" spans="1:8" ht="15.75" thickBot="1" x14ac:dyDescent="0.3">
      <c r="A193" s="143"/>
      <c r="B193" s="152"/>
      <c r="C193" s="134"/>
    </row>
    <row r="194" spans="1:8" ht="29.25" customHeight="1" x14ac:dyDescent="0.25">
      <c r="A194" s="141" t="s">
        <v>130</v>
      </c>
      <c r="B194" s="150" t="s">
        <v>111</v>
      </c>
      <c r="C194" s="132">
        <v>473313</v>
      </c>
    </row>
    <row r="195" spans="1:8" x14ac:dyDescent="0.25">
      <c r="A195" s="142"/>
      <c r="B195" s="151"/>
      <c r="C195" s="133"/>
    </row>
    <row r="196" spans="1:8" ht="1.5" customHeight="1" thickBot="1" x14ac:dyDescent="0.3">
      <c r="A196" s="143"/>
      <c r="B196" s="152"/>
      <c r="C196" s="134"/>
    </row>
    <row r="197" spans="1:8" ht="1.5" customHeight="1" x14ac:dyDescent="0.25">
      <c r="A197" s="112"/>
      <c r="B197" s="113"/>
      <c r="C197" s="111"/>
    </row>
    <row r="198" spans="1:8" ht="1.5" customHeight="1" x14ac:dyDescent="0.25">
      <c r="A198" s="112"/>
      <c r="B198" s="113"/>
      <c r="C198" s="111"/>
    </row>
    <row r="199" spans="1:8" ht="52.5" customHeight="1" thickBot="1" x14ac:dyDescent="0.3">
      <c r="A199" s="117" t="s">
        <v>130</v>
      </c>
      <c r="B199" s="114" t="s">
        <v>313</v>
      </c>
      <c r="C199" s="111">
        <v>9466</v>
      </c>
      <c r="G199" s="90"/>
    </row>
    <row r="200" spans="1:8" x14ac:dyDescent="0.25">
      <c r="A200" s="141" t="s">
        <v>130</v>
      </c>
      <c r="B200" s="150" t="s">
        <v>112</v>
      </c>
      <c r="C200" s="132">
        <v>10241591</v>
      </c>
    </row>
    <row r="201" spans="1:8" x14ac:dyDescent="0.25">
      <c r="A201" s="142"/>
      <c r="B201" s="151"/>
      <c r="C201" s="133"/>
    </row>
    <row r="202" spans="1:8" ht="17.25" customHeight="1" thickBot="1" x14ac:dyDescent="0.3">
      <c r="A202" s="143"/>
      <c r="B202" s="152"/>
      <c r="C202" s="134"/>
    </row>
    <row r="203" spans="1:8" x14ac:dyDescent="0.25">
      <c r="A203" s="141" t="s">
        <v>130</v>
      </c>
      <c r="B203" s="150" t="s">
        <v>113</v>
      </c>
      <c r="C203" s="132">
        <v>9625389</v>
      </c>
    </row>
    <row r="204" spans="1:8" x14ac:dyDescent="0.25">
      <c r="A204" s="142"/>
      <c r="B204" s="151"/>
      <c r="C204" s="133"/>
      <c r="H204" s="73"/>
    </row>
    <row r="205" spans="1:8" ht="6.75" customHeight="1" thickBot="1" x14ac:dyDescent="0.3">
      <c r="A205" s="143"/>
      <c r="B205" s="152"/>
      <c r="C205" s="134"/>
    </row>
    <row r="206" spans="1:8" ht="15.75" hidden="1" thickBot="1" x14ac:dyDescent="0.3">
      <c r="A206" s="51"/>
      <c r="B206" s="47"/>
      <c r="C206" s="77"/>
    </row>
    <row r="207" spans="1:8" ht="15.75" hidden="1" thickBot="1" x14ac:dyDescent="0.3">
      <c r="A207" s="51"/>
      <c r="B207" s="47"/>
      <c r="C207" s="77"/>
    </row>
    <row r="208" spans="1:8" x14ac:dyDescent="0.25">
      <c r="A208" s="141" t="s">
        <v>130</v>
      </c>
      <c r="B208" s="150" t="s">
        <v>114</v>
      </c>
      <c r="C208" s="132">
        <v>1247749</v>
      </c>
    </row>
    <row r="209" spans="1:8" x14ac:dyDescent="0.25">
      <c r="A209" s="142"/>
      <c r="B209" s="151"/>
      <c r="C209" s="133"/>
    </row>
    <row r="210" spans="1:8" ht="22.5" customHeight="1" thickBot="1" x14ac:dyDescent="0.3">
      <c r="A210" s="143"/>
      <c r="B210" s="152"/>
      <c r="C210" s="134"/>
      <c r="G210" s="90"/>
    </row>
    <row r="211" spans="1:8" x14ac:dyDescent="0.25">
      <c r="A211" s="141" t="s">
        <v>130</v>
      </c>
      <c r="B211" s="150" t="s">
        <v>138</v>
      </c>
      <c r="C211" s="132">
        <v>147911</v>
      </c>
    </row>
    <row r="212" spans="1:8" ht="14.25" customHeight="1" x14ac:dyDescent="0.25">
      <c r="A212" s="142"/>
      <c r="B212" s="151"/>
      <c r="C212" s="133"/>
    </row>
    <row r="213" spans="1:8" ht="47.25" customHeight="1" thickBot="1" x14ac:dyDescent="0.3">
      <c r="A213" s="143"/>
      <c r="B213" s="152"/>
      <c r="C213" s="134"/>
    </row>
    <row r="214" spans="1:8" ht="18.75" customHeight="1" thickBot="1" x14ac:dyDescent="0.3">
      <c r="A214" s="56" t="s">
        <v>191</v>
      </c>
      <c r="B214" s="12" t="s">
        <v>192</v>
      </c>
      <c r="C214" s="57">
        <f>C215+C217</f>
        <v>2011080</v>
      </c>
    </row>
    <row r="215" spans="1:8" ht="42" customHeight="1" thickBot="1" x14ac:dyDescent="0.3">
      <c r="A215" s="84" t="s">
        <v>240</v>
      </c>
      <c r="B215" s="11" t="s">
        <v>248</v>
      </c>
      <c r="C215" s="101">
        <f>C216</f>
        <v>1308000</v>
      </c>
      <c r="D215" s="73"/>
      <c r="H215" s="73"/>
    </row>
    <row r="216" spans="1:8" ht="51" customHeight="1" thickBot="1" x14ac:dyDescent="0.3">
      <c r="A216" s="84" t="s">
        <v>239</v>
      </c>
      <c r="B216" s="11" t="s">
        <v>241</v>
      </c>
      <c r="C216" s="130">
        <v>1308000</v>
      </c>
      <c r="D216" s="73"/>
      <c r="H216" s="73"/>
    </row>
    <row r="217" spans="1:8" ht="113.25" customHeight="1" thickBot="1" x14ac:dyDescent="0.3">
      <c r="A217" s="120" t="s">
        <v>322</v>
      </c>
      <c r="B217" s="11" t="s">
        <v>320</v>
      </c>
      <c r="C217" s="118">
        <f>C218</f>
        <v>703080</v>
      </c>
      <c r="D217" s="73"/>
      <c r="H217" s="73"/>
    </row>
    <row r="218" spans="1:8" ht="115.5" customHeight="1" thickBot="1" x14ac:dyDescent="0.3">
      <c r="A218" s="119" t="s">
        <v>323</v>
      </c>
      <c r="B218" s="11" t="s">
        <v>321</v>
      </c>
      <c r="C218" s="118">
        <v>703080</v>
      </c>
      <c r="D218" s="73"/>
      <c r="H218" s="73"/>
    </row>
    <row r="219" spans="1:8" ht="21" customHeight="1" thickBot="1" x14ac:dyDescent="0.3">
      <c r="A219" s="99" t="s">
        <v>285</v>
      </c>
      <c r="B219" s="12" t="s">
        <v>283</v>
      </c>
      <c r="C219" s="100">
        <f>C220</f>
        <v>0</v>
      </c>
      <c r="D219" s="73"/>
    </row>
    <row r="220" spans="1:8" ht="27" customHeight="1" thickBot="1" x14ac:dyDescent="0.3">
      <c r="A220" s="98" t="s">
        <v>286</v>
      </c>
      <c r="B220" s="11" t="s">
        <v>284</v>
      </c>
      <c r="C220" s="101">
        <v>0</v>
      </c>
      <c r="D220" s="73"/>
    </row>
    <row r="221" spans="1:8" ht="18.75" customHeight="1" thickBot="1" x14ac:dyDescent="0.3">
      <c r="A221" s="58" t="s">
        <v>193</v>
      </c>
      <c r="B221" s="12" t="s">
        <v>194</v>
      </c>
      <c r="C221" s="59">
        <f>C222</f>
        <v>0</v>
      </c>
    </row>
    <row r="222" spans="1:8" ht="26.25" customHeight="1" thickBot="1" x14ac:dyDescent="0.3">
      <c r="A222" s="64" t="s">
        <v>222</v>
      </c>
      <c r="B222" s="11" t="s">
        <v>221</v>
      </c>
      <c r="C222" s="80">
        <f>C223</f>
        <v>0</v>
      </c>
    </row>
    <row r="223" spans="1:8" ht="26.25" customHeight="1" thickBot="1" x14ac:dyDescent="0.3">
      <c r="A223" s="64" t="s">
        <v>223</v>
      </c>
      <c r="B223" s="11" t="s">
        <v>221</v>
      </c>
      <c r="C223" s="65">
        <v>0</v>
      </c>
      <c r="D223" s="81"/>
    </row>
    <row r="224" spans="1:8" ht="30" customHeight="1" thickBot="1" x14ac:dyDescent="0.3">
      <c r="A224" s="38" t="s">
        <v>141</v>
      </c>
      <c r="B224" s="12" t="s">
        <v>142</v>
      </c>
      <c r="C224" s="39">
        <f>C225</f>
        <v>-13305821.07</v>
      </c>
    </row>
    <row r="225" spans="1:6" ht="40.5" customHeight="1" thickBot="1" x14ac:dyDescent="0.3">
      <c r="A225" s="62" t="s">
        <v>216</v>
      </c>
      <c r="B225" s="11" t="s">
        <v>215</v>
      </c>
      <c r="C225" s="80">
        <f>C226</f>
        <v>-13305821.07</v>
      </c>
    </row>
    <row r="226" spans="1:6" ht="40.5" customHeight="1" thickBot="1" x14ac:dyDescent="0.3">
      <c r="A226" s="82" t="s">
        <v>318</v>
      </c>
      <c r="B226" s="11" t="s">
        <v>319</v>
      </c>
      <c r="C226" s="83">
        <v>-13305821.07</v>
      </c>
    </row>
    <row r="227" spans="1:6" ht="15.75" thickBot="1" x14ac:dyDescent="0.3">
      <c r="A227" s="4"/>
      <c r="B227" s="12" t="s">
        <v>115</v>
      </c>
      <c r="C227" s="25">
        <f>C10+C115</f>
        <v>823852857.28999996</v>
      </c>
    </row>
    <row r="228" spans="1:6" x14ac:dyDescent="0.25">
      <c r="A228" s="5"/>
      <c r="C228" s="22"/>
    </row>
    <row r="229" spans="1:6" x14ac:dyDescent="0.25">
      <c r="C229" s="19"/>
    </row>
    <row r="230" spans="1:6" x14ac:dyDescent="0.25">
      <c r="C230" s="19"/>
    </row>
    <row r="232" spans="1:6" x14ac:dyDescent="0.25">
      <c r="F232" s="19"/>
    </row>
    <row r="233" spans="1:6" x14ac:dyDescent="0.25">
      <c r="A233" s="19"/>
    </row>
  </sheetData>
  <mergeCells count="61">
    <mergeCell ref="B1:C1"/>
    <mergeCell ref="B2:C2"/>
    <mergeCell ref="B3:C3"/>
    <mergeCell ref="A6:C6"/>
    <mergeCell ref="A203:A205"/>
    <mergeCell ref="B203:B205"/>
    <mergeCell ref="A173:A175"/>
    <mergeCell ref="B173:B175"/>
    <mergeCell ref="A176:A178"/>
    <mergeCell ref="A179:A181"/>
    <mergeCell ref="B179:B181"/>
    <mergeCell ref="B188:B190"/>
    <mergeCell ref="A188:A190"/>
    <mergeCell ref="B170:B172"/>
    <mergeCell ref="B142:B144"/>
    <mergeCell ref="B145:B147"/>
    <mergeCell ref="A211:A213"/>
    <mergeCell ref="B211:B213"/>
    <mergeCell ref="A191:A193"/>
    <mergeCell ref="B191:B193"/>
    <mergeCell ref="A194:A196"/>
    <mergeCell ref="B194:B196"/>
    <mergeCell ref="A200:A202"/>
    <mergeCell ref="B200:B202"/>
    <mergeCell ref="A164:A166"/>
    <mergeCell ref="A167:A169"/>
    <mergeCell ref="A170:A172"/>
    <mergeCell ref="B182:B184"/>
    <mergeCell ref="A208:A210"/>
    <mergeCell ref="B208:B210"/>
    <mergeCell ref="A185:A187"/>
    <mergeCell ref="B185:B187"/>
    <mergeCell ref="A182:A184"/>
    <mergeCell ref="C176:C178"/>
    <mergeCell ref="C179:C181"/>
    <mergeCell ref="C182:C184"/>
    <mergeCell ref="B164:B166"/>
    <mergeCell ref="B167:B169"/>
    <mergeCell ref="B176:B178"/>
    <mergeCell ref="C164:C166"/>
    <mergeCell ref="C167:C169"/>
    <mergeCell ref="C170:C172"/>
    <mergeCell ref="C173:C175"/>
    <mergeCell ref="A139:A141"/>
    <mergeCell ref="A145:A147"/>
    <mergeCell ref="A148:A150"/>
    <mergeCell ref="C139:C141"/>
    <mergeCell ref="C142:C144"/>
    <mergeCell ref="C145:C147"/>
    <mergeCell ref="C148:C150"/>
    <mergeCell ref="B139:B141"/>
    <mergeCell ref="A142:A144"/>
    <mergeCell ref="B148:B150"/>
    <mergeCell ref="C200:C202"/>
    <mergeCell ref="C185:C187"/>
    <mergeCell ref="C203:C205"/>
    <mergeCell ref="C208:C210"/>
    <mergeCell ref="C211:C213"/>
    <mergeCell ref="C194:C196"/>
    <mergeCell ref="C188:C190"/>
    <mergeCell ref="C191:C193"/>
  </mergeCells>
  <hyperlinks>
    <hyperlink ref="B96" r:id="rId1" display="https://www.consultant.ru/document/cons_doc_LAW_453615/" xr:uid="{4CF70CEA-1EF1-429E-A403-3479EAFA5997}"/>
  </hyperlinks>
  <pageMargins left="0.70866141732283472" right="0.31496062992125984" top="0.74803149606299213" bottom="0.74803149606299213" header="0.31496062992125984" footer="0.31496062992125984"/>
  <pageSetup paperSize="9" scale="69" fitToHeight="0" orientation="portrait" r:id="rId2"/>
  <rowBreaks count="3" manualBreakCount="3">
    <brk id="106" max="16383" man="1"/>
    <brk id="147"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3</vt:lpstr>
      <vt:lpstr>'приложение 3'!_Hlk145325621</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2025-06-11T11:52:12Z</cp:lastPrinted>
  <dcterms:created xsi:type="dcterms:W3CDTF">2018-01-17T07:28:52Z</dcterms:created>
  <dcterms:modified xsi:type="dcterms:W3CDTF">2025-06-27T05:41:59Z</dcterms:modified>
</cp:coreProperties>
</file>