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170" yWindow="570" windowWidth="21840" windowHeight="13740" activeTab="1"/>
  </bookViews>
  <sheets>
    <sheet name="приложение 2" sheetId="1" r:id="rId1"/>
    <sheet name="приложение 3" sheetId="2" r:id="rId2"/>
  </sheets>
  <definedNames>
    <definedName name="_Hlk15379152" localSheetId="1">'приложение 3'!$B$81</definedName>
    <definedName name="_Hlk498349570" localSheetId="1">'приложение 3'!$C$109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2"/>
  <c r="P43"/>
  <c r="P42"/>
  <c r="P41"/>
  <c r="P40"/>
  <c r="P141"/>
  <c r="M144"/>
  <c r="L18" i="1"/>
  <c r="L11"/>
  <c r="O17"/>
  <c r="P39" i="2" l="1"/>
  <c r="P38"/>
  <c r="P37"/>
  <c r="P36"/>
  <c r="O16" i="1"/>
  <c r="P47" i="2" l="1"/>
  <c r="O16"/>
  <c r="N16"/>
  <c r="M16"/>
  <c r="P35"/>
  <c r="P34"/>
  <c r="P33"/>
  <c r="P32"/>
  <c r="K18" i="1"/>
  <c r="O11"/>
  <c r="O15"/>
  <c r="P16" i="2" l="1"/>
  <c r="M164"/>
  <c r="M163"/>
  <c r="M14" s="1"/>
  <c r="M162"/>
  <c r="O141"/>
  <c r="N141"/>
  <c r="M141"/>
  <c r="M151"/>
  <c r="P158"/>
  <c r="P157"/>
  <c r="P156"/>
  <c r="P154"/>
  <c r="P153"/>
  <c r="P152"/>
  <c r="O155"/>
  <c r="O151" s="1"/>
  <c r="N155"/>
  <c r="N151" s="1"/>
  <c r="M155"/>
  <c r="L155"/>
  <c r="L151" s="1"/>
  <c r="K155"/>
  <c r="J155"/>
  <c r="J151" s="1"/>
  <c r="I155"/>
  <c r="I151" s="1"/>
  <c r="H155"/>
  <c r="H151" s="1"/>
  <c r="G155"/>
  <c r="F155"/>
  <c r="F151" s="1"/>
  <c r="E155"/>
  <c r="E151" s="1"/>
  <c r="K151"/>
  <c r="G151"/>
  <c r="E146"/>
  <c r="L57" i="1"/>
  <c r="L46"/>
  <c r="O46" s="1"/>
  <c r="M161" i="2" l="1"/>
  <c r="P155"/>
  <c r="P151"/>
  <c r="L162"/>
  <c r="M173" l="1"/>
  <c r="P180" l="1"/>
  <c r="P179"/>
  <c r="P176"/>
  <c r="P175"/>
  <c r="P172"/>
  <c r="P171"/>
  <c r="P150"/>
  <c r="P149"/>
  <c r="P148"/>
  <c r="P147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1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79"/>
  <c r="P78"/>
  <c r="P76"/>
  <c r="P75"/>
  <c r="P74"/>
  <c r="P73"/>
  <c r="P72"/>
  <c r="P71"/>
  <c r="P70"/>
  <c r="P68"/>
  <c r="P67"/>
  <c r="P66"/>
  <c r="P64"/>
  <c r="P63"/>
  <c r="P62"/>
  <c r="P60"/>
  <c r="P59"/>
  <c r="P58"/>
  <c r="P56"/>
  <c r="P55"/>
  <c r="P54"/>
  <c r="P46"/>
  <c r="P45"/>
  <c r="P44"/>
  <c r="P31"/>
  <c r="P30"/>
  <c r="P29"/>
  <c r="P28"/>
  <c r="P27"/>
  <c r="P26"/>
  <c r="P25"/>
  <c r="P24"/>
  <c r="P23"/>
  <c r="P22"/>
  <c r="P21"/>
  <c r="P20"/>
  <c r="O68" i="1"/>
  <c r="O67"/>
  <c r="O60"/>
  <c r="O59"/>
  <c r="O58"/>
  <c r="O57"/>
  <c r="O56"/>
  <c r="O55"/>
  <c r="O54"/>
  <c r="O53"/>
  <c r="O52"/>
  <c r="O51"/>
  <c r="O50"/>
  <c r="O49"/>
  <c r="O47"/>
  <c r="O44"/>
  <c r="O43"/>
  <c r="O42"/>
  <c r="O41"/>
  <c r="O40"/>
  <c r="O39"/>
  <c r="O38"/>
  <c r="O37"/>
  <c r="O36"/>
  <c r="O35"/>
  <c r="O34"/>
  <c r="O33"/>
  <c r="O32"/>
  <c r="O31"/>
  <c r="O29"/>
  <c r="O28"/>
  <c r="O27"/>
  <c r="O26"/>
  <c r="O25"/>
  <c r="O24"/>
  <c r="O23"/>
  <c r="O22"/>
  <c r="O21"/>
  <c r="O20"/>
  <c r="O19"/>
  <c r="O14"/>
  <c r="O13"/>
  <c r="O12"/>
  <c r="J80" i="2" l="1"/>
  <c r="M18" i="1"/>
  <c r="M61" s="1"/>
  <c r="M70" s="1"/>
  <c r="L61"/>
  <c r="L70" s="1"/>
  <c r="J18"/>
  <c r="J61" s="1"/>
  <c r="J70" s="1"/>
  <c r="I18"/>
  <c r="I61" s="1"/>
  <c r="I70" s="1"/>
  <c r="H18"/>
  <c r="H61" s="1"/>
  <c r="H70" s="1"/>
  <c r="G18"/>
  <c r="G61" s="1"/>
  <c r="G70" s="1"/>
  <c r="F18"/>
  <c r="F61" s="1"/>
  <c r="F70" s="1"/>
  <c r="E18"/>
  <c r="E61" s="1"/>
  <c r="E70" s="1"/>
  <c r="D18"/>
  <c r="N164" i="2"/>
  <c r="L164"/>
  <c r="K164"/>
  <c r="J164"/>
  <c r="I164"/>
  <c r="I161" s="1"/>
  <c r="H164"/>
  <c r="G164"/>
  <c r="F164"/>
  <c r="E164"/>
  <c r="N163"/>
  <c r="L163"/>
  <c r="K163"/>
  <c r="J163"/>
  <c r="I163"/>
  <c r="H163"/>
  <c r="G163"/>
  <c r="F163"/>
  <c r="E163"/>
  <c r="N162"/>
  <c r="K162"/>
  <c r="J162"/>
  <c r="J161" s="1"/>
  <c r="I162"/>
  <c r="H162"/>
  <c r="G162"/>
  <c r="F162"/>
  <c r="E162"/>
  <c r="N80"/>
  <c r="M80"/>
  <c r="L80"/>
  <c r="L77" s="1"/>
  <c r="K80"/>
  <c r="K77" s="1"/>
  <c r="I80"/>
  <c r="H80"/>
  <c r="H77" s="1"/>
  <c r="G80"/>
  <c r="G77" s="1"/>
  <c r="F80"/>
  <c r="F77" s="1"/>
  <c r="E80"/>
  <c r="N77"/>
  <c r="M77"/>
  <c r="I77"/>
  <c r="N69"/>
  <c r="M69"/>
  <c r="L69"/>
  <c r="K69"/>
  <c r="J69"/>
  <c r="I69"/>
  <c r="H69"/>
  <c r="G69"/>
  <c r="F69"/>
  <c r="E69"/>
  <c r="N65"/>
  <c r="M65"/>
  <c r="L65"/>
  <c r="K65"/>
  <c r="J65"/>
  <c r="I65"/>
  <c r="H65"/>
  <c r="G65"/>
  <c r="F65"/>
  <c r="E65"/>
  <c r="N61"/>
  <c r="M61"/>
  <c r="L61"/>
  <c r="K61"/>
  <c r="J61"/>
  <c r="I61"/>
  <c r="H61"/>
  <c r="G61"/>
  <c r="F61"/>
  <c r="E61"/>
  <c r="N57"/>
  <c r="M57"/>
  <c r="L57"/>
  <c r="K57"/>
  <c r="J57"/>
  <c r="I57"/>
  <c r="H57"/>
  <c r="G57"/>
  <c r="F57"/>
  <c r="E57"/>
  <c r="N53"/>
  <c r="M53"/>
  <c r="L53"/>
  <c r="K53"/>
  <c r="J53"/>
  <c r="I53"/>
  <c r="H53"/>
  <c r="G53"/>
  <c r="F53"/>
  <c r="E53"/>
  <c r="N52"/>
  <c r="M52"/>
  <c r="L52"/>
  <c r="K52"/>
  <c r="J52"/>
  <c r="I52"/>
  <c r="H52"/>
  <c r="G52"/>
  <c r="F52"/>
  <c r="E52"/>
  <c r="N51"/>
  <c r="M51"/>
  <c r="L51"/>
  <c r="K51"/>
  <c r="J51"/>
  <c r="I51"/>
  <c r="H51"/>
  <c r="G51"/>
  <c r="F51"/>
  <c r="E51"/>
  <c r="N50"/>
  <c r="N49" s="1"/>
  <c r="M50"/>
  <c r="L50"/>
  <c r="K50"/>
  <c r="J50"/>
  <c r="I50"/>
  <c r="H50"/>
  <c r="G50"/>
  <c r="F50"/>
  <c r="E50"/>
  <c r="N19"/>
  <c r="L19"/>
  <c r="K19"/>
  <c r="J19"/>
  <c r="I19"/>
  <c r="H19"/>
  <c r="G19"/>
  <c r="F19"/>
  <c r="E19"/>
  <c r="N18"/>
  <c r="M18"/>
  <c r="L18"/>
  <c r="K18"/>
  <c r="J18"/>
  <c r="I18"/>
  <c r="H18"/>
  <c r="G18"/>
  <c r="F18"/>
  <c r="E18"/>
  <c r="N17"/>
  <c r="M17"/>
  <c r="L17"/>
  <c r="K17"/>
  <c r="J17"/>
  <c r="I17"/>
  <c r="I13" s="1"/>
  <c r="I9" s="1"/>
  <c r="H17"/>
  <c r="G17"/>
  <c r="F17"/>
  <c r="E17"/>
  <c r="N112"/>
  <c r="N109" s="1"/>
  <c r="M112"/>
  <c r="M109" s="1"/>
  <c r="L112"/>
  <c r="K112"/>
  <c r="K109" s="1"/>
  <c r="J112"/>
  <c r="J109" s="1"/>
  <c r="I112"/>
  <c r="I109" s="1"/>
  <c r="H112"/>
  <c r="H109" s="1"/>
  <c r="G112"/>
  <c r="G109" s="1"/>
  <c r="F112"/>
  <c r="F109" s="1"/>
  <c r="E112"/>
  <c r="E110"/>
  <c r="P110" s="1"/>
  <c r="L141"/>
  <c r="K141"/>
  <c r="J141"/>
  <c r="I141"/>
  <c r="H141"/>
  <c r="G141"/>
  <c r="F141"/>
  <c r="E141"/>
  <c r="N146"/>
  <c r="M146"/>
  <c r="L146"/>
  <c r="K146"/>
  <c r="J146"/>
  <c r="I146"/>
  <c r="H146"/>
  <c r="G146"/>
  <c r="F146"/>
  <c r="N165"/>
  <c r="M165"/>
  <c r="L165"/>
  <c r="K165"/>
  <c r="J165"/>
  <c r="I165"/>
  <c r="H165"/>
  <c r="G165"/>
  <c r="F165"/>
  <c r="E165"/>
  <c r="N169"/>
  <c r="M169"/>
  <c r="L169"/>
  <c r="K169"/>
  <c r="J169"/>
  <c r="I169"/>
  <c r="H169"/>
  <c r="G169"/>
  <c r="F169"/>
  <c r="E169"/>
  <c r="N173"/>
  <c r="L173"/>
  <c r="K173"/>
  <c r="J173"/>
  <c r="I173"/>
  <c r="H173"/>
  <c r="G173"/>
  <c r="F173"/>
  <c r="E173"/>
  <c r="N177"/>
  <c r="M177"/>
  <c r="L177"/>
  <c r="K177"/>
  <c r="J177"/>
  <c r="I177"/>
  <c r="H177"/>
  <c r="G177"/>
  <c r="F177"/>
  <c r="E177"/>
  <c r="P48"/>
  <c r="O69" i="1"/>
  <c r="O63"/>
  <c r="O62"/>
  <c r="O48"/>
  <c r="O30"/>
  <c r="K61" l="1"/>
  <c r="K70" s="1"/>
  <c r="N13" i="2"/>
  <c r="N9" s="1"/>
  <c r="H14"/>
  <c r="H10" s="1"/>
  <c r="F49"/>
  <c r="J49"/>
  <c r="I14"/>
  <c r="I10" s="1"/>
  <c r="N14"/>
  <c r="N10" s="1"/>
  <c r="M10"/>
  <c r="G14"/>
  <c r="G10" s="1"/>
  <c r="F14"/>
  <c r="F10" s="1"/>
  <c r="P69"/>
  <c r="I49"/>
  <c r="M49"/>
  <c r="J13"/>
  <c r="J9" s="1"/>
  <c r="P178"/>
  <c r="F13"/>
  <c r="F9" s="1"/>
  <c r="L16"/>
  <c r="F15"/>
  <c r="F11" s="1"/>
  <c r="N161"/>
  <c r="P170"/>
  <c r="P17"/>
  <c r="P19"/>
  <c r="N15"/>
  <c r="N11" s="1"/>
  <c r="F161"/>
  <c r="P174"/>
  <c r="P167"/>
  <c r="P168"/>
  <c r="E109"/>
  <c r="P173"/>
  <c r="J14"/>
  <c r="J10" s="1"/>
  <c r="P50"/>
  <c r="P52"/>
  <c r="P57"/>
  <c r="P65"/>
  <c r="E13"/>
  <c r="E9" s="1"/>
  <c r="E161"/>
  <c r="P169"/>
  <c r="P146"/>
  <c r="P18"/>
  <c r="P164"/>
  <c r="H13"/>
  <c r="H9" s="1"/>
  <c r="P177"/>
  <c r="I16"/>
  <c r="H16"/>
  <c r="G13"/>
  <c r="G9" s="1"/>
  <c r="K13"/>
  <c r="K9" s="1"/>
  <c r="P51"/>
  <c r="P53"/>
  <c r="P61"/>
  <c r="P80"/>
  <c r="I15"/>
  <c r="I11" s="1"/>
  <c r="I8" s="1"/>
  <c r="J15"/>
  <c r="J11" s="1"/>
  <c r="M15"/>
  <c r="M13"/>
  <c r="M9" s="1"/>
  <c r="P165"/>
  <c r="P162"/>
  <c r="L13"/>
  <c r="L14"/>
  <c r="P163"/>
  <c r="O18" i="1"/>
  <c r="L109" i="2"/>
  <c r="P112"/>
  <c r="D61" i="1"/>
  <c r="J77" i="2"/>
  <c r="G161"/>
  <c r="K161"/>
  <c r="H15"/>
  <c r="H11" s="1"/>
  <c r="L15"/>
  <c r="K14"/>
  <c r="K10" s="1"/>
  <c r="L161"/>
  <c r="E14"/>
  <c r="H161"/>
  <c r="G15"/>
  <c r="G11" s="1"/>
  <c r="K15"/>
  <c r="K11" s="1"/>
  <c r="E15"/>
  <c r="E11" s="1"/>
  <c r="E77"/>
  <c r="P77" s="1"/>
  <c r="N12"/>
  <c r="N8"/>
  <c r="H49"/>
  <c r="L49"/>
  <c r="G49"/>
  <c r="K49"/>
  <c r="E49"/>
  <c r="F16"/>
  <c r="J16"/>
  <c r="G16"/>
  <c r="K16"/>
  <c r="E16"/>
  <c r="I12" l="1"/>
  <c r="P166"/>
  <c r="F12"/>
  <c r="K8"/>
  <c r="F8"/>
  <c r="P109"/>
  <c r="H8"/>
  <c r="J8"/>
  <c r="P49"/>
  <c r="J12"/>
  <c r="P161"/>
  <c r="H12"/>
  <c r="M11"/>
  <c r="M8" s="1"/>
  <c r="P15"/>
  <c r="M12"/>
  <c r="L9"/>
  <c r="P9" s="1"/>
  <c r="P13"/>
  <c r="L10"/>
  <c r="P14"/>
  <c r="L11"/>
  <c r="D70" i="1"/>
  <c r="O70" s="1"/>
  <c r="O61"/>
  <c r="L12" i="2"/>
  <c r="G8"/>
  <c r="G12"/>
  <c r="E12"/>
  <c r="E10"/>
  <c r="E8" s="1"/>
  <c r="K12"/>
  <c r="P10" l="1"/>
  <c r="P12"/>
  <c r="L8"/>
  <c r="P8" s="1"/>
  <c r="P11"/>
</calcChain>
</file>

<file path=xl/sharedStrings.xml><?xml version="1.0" encoding="utf-8"?>
<sst xmlns="http://schemas.openxmlformats.org/spreadsheetml/2006/main" count="389" uniqueCount="177">
  <si>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</si>
  <si>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</si>
  <si>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</si>
  <si>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</si>
  <si>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</si>
  <si>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</si>
  <si>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</si>
  <si>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</si>
  <si>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</si>
  <si>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</si>
  <si>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</si>
  <si>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</si>
  <si>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</si>
  <si>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</si>
  <si>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</si>
  <si>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</si>
  <si>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</si>
  <si>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</si>
  <si>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</si>
  <si>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</si>
  <si>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</si>
  <si>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</si>
  <si>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</si>
  <si>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</si>
  <si>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</si>
  <si>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</si>
  <si>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</si>
  <si>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</si>
  <si>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</si>
  <si>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</si>
  <si>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</si>
  <si>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</si>
  <si>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</si>
  <si>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</si>
  <si>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</si>
  <si>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</si>
  <si>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</si>
  <si>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</si>
  <si>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</si>
  <si>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</si>
  <si>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</si>
  <si>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</si>
  <si>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</si>
  <si>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</si>
  <si>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</si>
  <si>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</si>
  <si>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</si>
  <si>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</si>
  <si>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</si>
  <si>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</si>
  <si>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</si>
  <si>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</si>
  <si>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</si>
  <si>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</si>
  <si>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</si>
  <si>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</si>
  <si>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</si>
  <si>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</si>
  <si>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</si>
  <si>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</si>
  <si>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</si>
  <si>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</si>
  <si>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</si>
  <si>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</si>
  <si>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</si>
  <si>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</si>
  <si>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</si>
  <si>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</si>
  <si>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</si>
  <si>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</si>
  <si>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</si>
  <si>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</si>
  <si>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</si>
  <si>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</si>
  <si>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</si>
  <si>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</si>
  <si>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</si>
  <si>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</si>
  <si>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</si>
  <si>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</si>
  <si>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</si>
  <si>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</si>
  <si>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</si>
  <si>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</si>
  <si>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</si>
  <si>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</si>
  <si>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</si>
  <si>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</si>
  <si>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</si>
  <si>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</si>
  <si>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</si>
  <si>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</si>
  <si>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</si>
  <si>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</si>
  <si>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</si>
  <si>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</si>
  <si>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</si>
  <si>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</si>
  <si>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</si>
  <si>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</si>
  <si>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</si>
  <si>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</si>
  <si>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</si>
  <si>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</si>
  <si>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</si>
  <si>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</si>
  <si>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</si>
  <si>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</si>
  <si>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</si>
  <si>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</si>
  <si>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</si>
  <si>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</si>
  <si>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</si>
  <si>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</si>
  <si>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</si>
  <si>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</si>
  <si>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</si>
  <si>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</si>
  <si>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</si>
  <si>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</si>
  <si>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</si>
  <si>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</si>
  <si>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</si>
  <si>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</si>
  <si>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</si>
  <si>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</si>
  <si>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</si>
  <si>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</si>
  <si>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</si>
  <si>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</si>
  <si>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</si>
  <si>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</si>
  <si>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</si>
  <si>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</si>
  <si>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</si>
  <si>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</si>
  <si>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</si>
  <si>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</si>
  <si>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</si>
  <si>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</si>
  <si>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</si>
  <si>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</si>
  <si>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</si>
  <si>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</si>
  <si>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</si>
  <si>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</si>
  <si>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</si>
  <si>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</si>
  <si>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</si>
  <si>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</si>
  <si>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</si>
  <si>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</si>
  <si>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</si>
  <si>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</si>
  <si>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</si>
  <si>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</si>
  <si>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</si>
  <si>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</si>
  <si>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</si>
  <si>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</si>
  <si>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</si>
  <si>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</si>
  <si>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</si>
  <si>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</si>
  <si>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</si>
  <si>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</si>
  <si>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</si>
  <si>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</si>
  <si>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</si>
  <si>
    <t>1.5</t>
  </si>
  <si>
    <t>Создание ЭВУ в с.Нижняя Грайворонка Нижнеграйворонского сельсовета</t>
  </si>
  <si>
    <t>Создание объектов водоснабжения, не относящихся к объектам капитального строительства в Нижнеграйворонском сельсовете</t>
  </si>
  <si>
    <t>Текущий ремонт водонапорной башни в д.Арцибашевка Краснодолинского сельсовета</t>
  </si>
  <si>
    <t>1.5. Создание объектов водоснабжения, не относящихся к объектам капитального строительства в Нижнеграйворонском сельсовете</t>
  </si>
  <si>
    <t>1.6</t>
  </si>
  <si>
    <t>Создание объектов водоснабжения, не относящихся к объектам капитального строительства в Александровском сельсовете</t>
  </si>
  <si>
    <t>1.6. Создание объектов водоснабжения, не относящихся к объектам капитального строительства в Александровском сельсовете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</si>
</sst>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31" xfId="0" applyFont="1" applyBorder="1"/>
    <xf numFmtId="49" fontId="4" fillId="0" borderId="3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72"/>
  <sheetViews>
    <sheetView workbookViewId="0">
      <selection activeCell="A4" sqref="A4:O4"/>
    </sheetView>
  </sheetViews>
  <sheetFormatPr defaultRowHeight="1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4" width="8.85546875" customWidth="1"/>
    <col min="15" max="15" width="10.140625" customWidth="1"/>
  </cols>
  <sheetData>
    <row r="2" spans="1:15">
      <c r="M2" s="127" t="s">
        <v>53</v>
      </c>
      <c r="N2" s="127"/>
      <c r="O2" s="127"/>
    </row>
    <row r="3" spans="1:15">
      <c r="A3" s="1"/>
    </row>
    <row r="4" spans="1:15">
      <c r="A4" s="127" t="s">
        <v>54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>
      <c r="A5" s="127" t="s">
        <v>55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15" ht="15.75" thickBot="1">
      <c r="A6" s="2"/>
    </row>
    <row r="7" spans="1:15" ht="26.25" customHeight="1" thickBot="1">
      <c r="A7" s="3" t="s">
        <v>56</v>
      </c>
      <c r="B7" s="105" t="s">
        <v>58</v>
      </c>
      <c r="C7" s="105" t="s">
        <v>59</v>
      </c>
      <c r="D7" s="107"/>
      <c r="E7" s="108"/>
      <c r="F7" s="108"/>
      <c r="G7" s="108"/>
      <c r="H7" s="108"/>
      <c r="I7" s="108"/>
      <c r="J7" s="108"/>
      <c r="K7" s="108"/>
      <c r="L7" s="108"/>
      <c r="M7" s="108"/>
      <c r="N7" s="109"/>
      <c r="O7" s="105" t="s">
        <v>60</v>
      </c>
    </row>
    <row r="8" spans="1:15" ht="15.75" thickBot="1">
      <c r="A8" s="15" t="s">
        <v>57</v>
      </c>
      <c r="B8" s="106"/>
      <c r="C8" s="106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106"/>
    </row>
    <row r="9" spans="1:15" ht="15.75" thickBot="1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15.75" thickBot="1">
      <c r="A10" s="129" t="s">
        <v>61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1"/>
    </row>
    <row r="11" spans="1:15" ht="93.75" customHeight="1" thickBot="1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f>SUM(L12:L17)</f>
        <v>1500</v>
      </c>
      <c r="M11" s="4">
        <v>0</v>
      </c>
      <c r="N11" s="4">
        <v>0</v>
      </c>
      <c r="O11" s="4">
        <f>SUM(D11:N11)</f>
        <v>2244.1391199999998</v>
      </c>
    </row>
    <row r="12" spans="1:15" ht="38.25" customHeight="1" thickBot="1">
      <c r="A12" s="22" t="s">
        <v>128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f t="shared" ref="O12:O29" si="0">SUM(D12:N12)</f>
        <v>354.97433000000001</v>
      </c>
    </row>
    <row r="13" spans="1:15" ht="38.25" customHeight="1" thickBot="1">
      <c r="A13" s="22" t="s">
        <v>127</v>
      </c>
      <c r="B13" s="11" t="s">
        <v>170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f t="shared" si="0"/>
        <v>389.16478999999998</v>
      </c>
    </row>
    <row r="14" spans="1:15" ht="45.75" thickBot="1">
      <c r="A14" s="22" t="s">
        <v>129</v>
      </c>
      <c r="B14" s="11" t="s">
        <v>66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f t="shared" si="0"/>
        <v>0</v>
      </c>
    </row>
    <row r="15" spans="1:15" ht="45.75" thickBot="1">
      <c r="A15" s="95" t="s">
        <v>165</v>
      </c>
      <c r="B15" s="11" t="s">
        <v>166</v>
      </c>
      <c r="C15" s="11" t="s">
        <v>64</v>
      </c>
      <c r="D15" s="23" t="s">
        <v>167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f t="shared" si="0"/>
        <v>380</v>
      </c>
    </row>
    <row r="16" spans="1:15" ht="79.5" thickBot="1">
      <c r="A16" s="97" t="s">
        <v>169</v>
      </c>
      <c r="B16" s="11" t="s">
        <v>171</v>
      </c>
      <c r="C16" s="11" t="s">
        <v>64</v>
      </c>
      <c r="D16" s="23" t="s">
        <v>167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170</v>
      </c>
      <c r="M16" s="11">
        <v>0</v>
      </c>
      <c r="N16" s="11">
        <v>0</v>
      </c>
      <c r="O16" s="11">
        <f t="shared" ref="O16:O17" si="1">SUM(D16:N16)</f>
        <v>170</v>
      </c>
    </row>
    <row r="17" spans="1:15" ht="79.5" thickBot="1">
      <c r="A17" s="104" t="s">
        <v>174</v>
      </c>
      <c r="B17" s="11" t="s">
        <v>175</v>
      </c>
      <c r="C17" s="11" t="s">
        <v>64</v>
      </c>
      <c r="D17" s="23" t="s">
        <v>167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950</v>
      </c>
      <c r="M17" s="11">
        <v>0</v>
      </c>
      <c r="N17" s="11">
        <v>0</v>
      </c>
      <c r="O17" s="11">
        <f t="shared" si="1"/>
        <v>950</v>
      </c>
    </row>
    <row r="18" spans="1:15" ht="69.75" customHeight="1" thickBot="1">
      <c r="A18" s="15" t="s">
        <v>67</v>
      </c>
      <c r="B18" s="4" t="s">
        <v>68</v>
      </c>
      <c r="C18" s="4" t="s">
        <v>64</v>
      </c>
      <c r="D18" s="4">
        <f>SUM(D19:D28)</f>
        <v>0</v>
      </c>
      <c r="E18" s="4">
        <f t="shared" ref="E18:M18" si="2">SUM(E19:E28)</f>
        <v>1580.722</v>
      </c>
      <c r="F18" s="4">
        <f t="shared" si="2"/>
        <v>354.41448000000003</v>
      </c>
      <c r="G18" s="4">
        <f t="shared" si="2"/>
        <v>85.321290000000005</v>
      </c>
      <c r="H18" s="4">
        <f t="shared" si="2"/>
        <v>0</v>
      </c>
      <c r="I18" s="4">
        <f t="shared" si="2"/>
        <v>0</v>
      </c>
      <c r="J18" s="4">
        <f t="shared" si="2"/>
        <v>1070.9805000000001</v>
      </c>
      <c r="K18" s="4">
        <f>SUM(K19:K28)</f>
        <v>605.70221000000004</v>
      </c>
      <c r="L18" s="4">
        <f>SUM(L19:L28)</f>
        <v>1073.66941</v>
      </c>
      <c r="M18" s="4">
        <f t="shared" si="2"/>
        <v>0</v>
      </c>
      <c r="N18" s="4">
        <v>0</v>
      </c>
      <c r="O18" s="4">
        <f t="shared" si="0"/>
        <v>4770.8098900000005</v>
      </c>
    </row>
    <row r="19" spans="1:15" ht="57" thickBot="1">
      <c r="A19" s="22" t="s">
        <v>130</v>
      </c>
      <c r="B19" s="11" t="s">
        <v>69</v>
      </c>
      <c r="C19" s="11" t="s">
        <v>64</v>
      </c>
      <c r="D19" s="11">
        <v>0</v>
      </c>
      <c r="E19" s="11">
        <v>185.99299999999999</v>
      </c>
      <c r="F19" s="11">
        <v>52.8</v>
      </c>
      <c r="G19" s="11">
        <v>0</v>
      </c>
      <c r="H19" s="11">
        <v>0</v>
      </c>
      <c r="I19" s="11">
        <v>0</v>
      </c>
      <c r="J19" s="11">
        <v>77.263000000000005</v>
      </c>
      <c r="K19" s="11">
        <v>0</v>
      </c>
      <c r="L19" s="11">
        <v>0</v>
      </c>
      <c r="M19" s="11">
        <v>0</v>
      </c>
      <c r="N19" s="11">
        <v>0</v>
      </c>
      <c r="O19" s="11">
        <f t="shared" si="0"/>
        <v>316.05600000000004</v>
      </c>
    </row>
    <row r="20" spans="1:15" ht="57" thickBot="1">
      <c r="A20" s="22" t="s">
        <v>131</v>
      </c>
      <c r="B20" s="11" t="s">
        <v>70</v>
      </c>
      <c r="C20" s="11" t="s">
        <v>64</v>
      </c>
      <c r="D20" s="11">
        <v>0</v>
      </c>
      <c r="E20" s="11">
        <v>120.50700000000001</v>
      </c>
      <c r="F20" s="11">
        <v>97.92</v>
      </c>
      <c r="G20" s="11">
        <v>0</v>
      </c>
      <c r="H20" s="11">
        <v>0</v>
      </c>
      <c r="I20" s="11">
        <v>0</v>
      </c>
      <c r="J20" s="11">
        <v>335.33199999999999</v>
      </c>
      <c r="K20" s="11">
        <v>0</v>
      </c>
      <c r="L20" s="11">
        <v>0</v>
      </c>
      <c r="M20" s="11">
        <v>0</v>
      </c>
      <c r="N20" s="11">
        <v>0</v>
      </c>
      <c r="O20" s="11">
        <f t="shared" si="0"/>
        <v>553.75900000000001</v>
      </c>
    </row>
    <row r="21" spans="1:15" ht="57" thickBot="1">
      <c r="A21" s="22" t="s">
        <v>132</v>
      </c>
      <c r="B21" s="11" t="s">
        <v>71</v>
      </c>
      <c r="C21" s="11" t="s">
        <v>64</v>
      </c>
      <c r="D21" s="11">
        <v>0</v>
      </c>
      <c r="E21" s="11">
        <v>146.91</v>
      </c>
      <c r="F21" s="11">
        <v>56.814480000000003</v>
      </c>
      <c r="G21" s="11">
        <v>0</v>
      </c>
      <c r="H21" s="11">
        <v>0</v>
      </c>
      <c r="I21" s="11">
        <v>0</v>
      </c>
      <c r="J21" s="11">
        <v>233.00399999999999</v>
      </c>
      <c r="K21" s="11">
        <v>442.64600000000002</v>
      </c>
      <c r="L21" s="11">
        <v>0</v>
      </c>
      <c r="M21" s="11">
        <v>0</v>
      </c>
      <c r="N21" s="11">
        <v>0</v>
      </c>
      <c r="O21" s="11">
        <f t="shared" si="0"/>
        <v>879.37447999999995</v>
      </c>
    </row>
    <row r="22" spans="1:15" ht="57" thickBot="1">
      <c r="A22" s="22" t="s">
        <v>133</v>
      </c>
      <c r="B22" s="11" t="s">
        <v>72</v>
      </c>
      <c r="C22" s="11" t="s">
        <v>64</v>
      </c>
      <c r="D22" s="11">
        <v>0</v>
      </c>
      <c r="E22" s="11">
        <v>64.147999999999996</v>
      </c>
      <c r="F22" s="11">
        <v>85.68</v>
      </c>
      <c r="G22" s="11">
        <v>0</v>
      </c>
      <c r="H22" s="11">
        <v>0</v>
      </c>
      <c r="I22" s="11">
        <v>0</v>
      </c>
      <c r="J22" s="11">
        <v>38.183</v>
      </c>
      <c r="K22" s="11">
        <v>23.018260000000001</v>
      </c>
      <c r="L22" s="11">
        <v>237.54</v>
      </c>
      <c r="M22" s="11">
        <v>0</v>
      </c>
      <c r="N22" s="11">
        <v>0</v>
      </c>
      <c r="O22" s="11">
        <f t="shared" si="0"/>
        <v>448.56925999999999</v>
      </c>
    </row>
    <row r="23" spans="1:15" ht="45.75" thickBot="1">
      <c r="A23" s="22" t="s">
        <v>134</v>
      </c>
      <c r="B23" s="11" t="s">
        <v>73</v>
      </c>
      <c r="C23" s="11" t="s">
        <v>64</v>
      </c>
      <c r="D23" s="11">
        <v>0</v>
      </c>
      <c r="E23" s="11">
        <v>60.981999999999999</v>
      </c>
      <c r="F23" s="11">
        <v>0</v>
      </c>
      <c r="G23" s="11">
        <v>21.121289999999998</v>
      </c>
      <c r="H23" s="11">
        <v>0</v>
      </c>
      <c r="I23" s="11">
        <v>0</v>
      </c>
      <c r="J23" s="11">
        <v>43.1</v>
      </c>
      <c r="K23" s="11">
        <v>0</v>
      </c>
      <c r="L23" s="11">
        <v>52.4</v>
      </c>
      <c r="M23" s="11">
        <v>0</v>
      </c>
      <c r="N23" s="11">
        <v>0</v>
      </c>
      <c r="O23" s="11">
        <f t="shared" si="0"/>
        <v>177.60329000000002</v>
      </c>
    </row>
    <row r="24" spans="1:15" ht="57" thickBot="1">
      <c r="A24" s="22" t="s">
        <v>135</v>
      </c>
      <c r="B24" s="11" t="s">
        <v>74</v>
      </c>
      <c r="C24" s="11" t="s">
        <v>64</v>
      </c>
      <c r="D24" s="11">
        <v>0</v>
      </c>
      <c r="E24" s="11">
        <v>191.40799999999999</v>
      </c>
      <c r="F24" s="11">
        <v>0</v>
      </c>
      <c r="G24" s="11">
        <v>32</v>
      </c>
      <c r="H24" s="11">
        <v>0</v>
      </c>
      <c r="I24" s="11">
        <v>0</v>
      </c>
      <c r="J24" s="11">
        <v>74.302000000000007</v>
      </c>
      <c r="K24" s="11">
        <v>60.225349999999999</v>
      </c>
      <c r="L24" s="11">
        <v>267.8</v>
      </c>
      <c r="M24" s="11">
        <v>0</v>
      </c>
      <c r="N24" s="11">
        <v>0</v>
      </c>
      <c r="O24" s="11">
        <f t="shared" si="0"/>
        <v>625.73534999999993</v>
      </c>
    </row>
    <row r="25" spans="1:15" ht="57" thickBot="1">
      <c r="A25" s="22" t="s">
        <v>136</v>
      </c>
      <c r="B25" s="11" t="s">
        <v>75</v>
      </c>
      <c r="C25" s="11" t="s">
        <v>64</v>
      </c>
      <c r="D25" s="11">
        <v>0</v>
      </c>
      <c r="E25" s="11">
        <v>309.19299999999998</v>
      </c>
      <c r="F25" s="11">
        <v>12.24</v>
      </c>
      <c r="G25" s="11">
        <v>32.200000000000003</v>
      </c>
      <c r="H25" s="11">
        <v>0</v>
      </c>
      <c r="I25" s="11">
        <v>0</v>
      </c>
      <c r="J25" s="11">
        <v>129.30000000000001</v>
      </c>
      <c r="K25" s="11">
        <v>0</v>
      </c>
      <c r="L25" s="11">
        <v>25.337</v>
      </c>
      <c r="M25" s="11">
        <v>0</v>
      </c>
      <c r="N25" s="11">
        <v>0</v>
      </c>
      <c r="O25" s="11">
        <f t="shared" si="0"/>
        <v>508.27</v>
      </c>
    </row>
    <row r="26" spans="1:15" ht="57" thickBot="1">
      <c r="A26" s="22" t="s">
        <v>137</v>
      </c>
      <c r="B26" s="11" t="s">
        <v>76</v>
      </c>
      <c r="C26" s="11" t="s">
        <v>64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110.4965</v>
      </c>
      <c r="K26" s="11">
        <v>54.075600000000001</v>
      </c>
      <c r="L26" s="11">
        <v>199.59241</v>
      </c>
      <c r="M26" s="11">
        <v>0</v>
      </c>
      <c r="N26" s="11">
        <v>0</v>
      </c>
      <c r="O26" s="11">
        <f t="shared" si="0"/>
        <v>364.16451000000001</v>
      </c>
    </row>
    <row r="27" spans="1:15" ht="68.25" thickBot="1">
      <c r="A27" s="22" t="s">
        <v>138</v>
      </c>
      <c r="B27" s="11" t="s">
        <v>77</v>
      </c>
      <c r="C27" s="11" t="s">
        <v>64</v>
      </c>
      <c r="D27" s="11">
        <v>0</v>
      </c>
      <c r="E27" s="11">
        <v>254.72200000000001</v>
      </c>
      <c r="F27" s="11">
        <v>12.24</v>
      </c>
      <c r="G27" s="11">
        <v>0</v>
      </c>
      <c r="H27" s="11">
        <v>0</v>
      </c>
      <c r="I27" s="11">
        <v>0</v>
      </c>
      <c r="J27" s="11">
        <v>0</v>
      </c>
      <c r="K27" s="11">
        <v>25.736999999999998</v>
      </c>
      <c r="L27" s="11">
        <v>145.5</v>
      </c>
      <c r="M27" s="11">
        <v>0</v>
      </c>
      <c r="N27" s="11">
        <v>0</v>
      </c>
      <c r="O27" s="11">
        <f t="shared" si="0"/>
        <v>438.19900000000001</v>
      </c>
    </row>
    <row r="28" spans="1:15" ht="45.75" thickBot="1">
      <c r="A28" s="22" t="s">
        <v>139</v>
      </c>
      <c r="B28" s="11" t="s">
        <v>78</v>
      </c>
      <c r="C28" s="11" t="s">
        <v>64</v>
      </c>
      <c r="D28" s="11">
        <v>0</v>
      </c>
      <c r="E28" s="11">
        <v>246.85900000000001</v>
      </c>
      <c r="F28" s="11">
        <v>36.72</v>
      </c>
      <c r="G28" s="11">
        <v>0</v>
      </c>
      <c r="H28" s="11">
        <v>0</v>
      </c>
      <c r="I28" s="11">
        <v>0</v>
      </c>
      <c r="J28" s="11">
        <v>30</v>
      </c>
      <c r="K28" s="11">
        <v>0</v>
      </c>
      <c r="L28" s="11">
        <v>145.5</v>
      </c>
      <c r="M28" s="11">
        <v>0</v>
      </c>
      <c r="N28" s="11">
        <v>0</v>
      </c>
      <c r="O28" s="11">
        <f t="shared" si="0"/>
        <v>459.07900000000001</v>
      </c>
    </row>
    <row r="29" spans="1:15" ht="110.25" customHeight="1">
      <c r="A29" s="105" t="s">
        <v>79</v>
      </c>
      <c r="B29" s="105" t="s">
        <v>80</v>
      </c>
      <c r="C29" s="105" t="s">
        <v>64</v>
      </c>
      <c r="D29" s="105">
        <v>1588.115</v>
      </c>
      <c r="E29" s="105">
        <v>0</v>
      </c>
      <c r="F29" s="105">
        <v>1358.0989999999999</v>
      </c>
      <c r="G29" s="105">
        <v>0</v>
      </c>
      <c r="H29" s="105">
        <v>0</v>
      </c>
      <c r="I29" s="105">
        <v>0</v>
      </c>
      <c r="J29" s="105">
        <v>0</v>
      </c>
      <c r="K29" s="105">
        <v>0</v>
      </c>
      <c r="L29" s="105">
        <v>0</v>
      </c>
      <c r="M29" s="105">
        <v>0</v>
      </c>
      <c r="N29" s="110">
        <v>0</v>
      </c>
      <c r="O29" s="105">
        <f t="shared" si="0"/>
        <v>2946.2139999999999</v>
      </c>
    </row>
    <row r="30" spans="1:15" ht="15.75" thickBot="1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11"/>
      <c r="O30" s="106">
        <f t="shared" ref="O30" si="3">SUM(D30:M30)</f>
        <v>0</v>
      </c>
    </row>
    <row r="31" spans="1:15" ht="90.75" thickBot="1">
      <c r="A31" s="22" t="s">
        <v>140</v>
      </c>
      <c r="B31" s="11" t="s">
        <v>81</v>
      </c>
      <c r="C31" s="11" t="s">
        <v>64</v>
      </c>
      <c r="D31" s="11">
        <v>1061.799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f t="shared" ref="O31:O44" si="4">SUM(D31:N31)</f>
        <v>1061.799</v>
      </c>
    </row>
    <row r="32" spans="1:15" ht="57" thickBot="1">
      <c r="A32" s="22" t="s">
        <v>141</v>
      </c>
      <c r="B32" s="11" t="s">
        <v>172</v>
      </c>
      <c r="C32" s="11" t="s">
        <v>64</v>
      </c>
      <c r="D32" s="11">
        <v>526.31600000000003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f t="shared" si="4"/>
        <v>526.31600000000003</v>
      </c>
    </row>
    <row r="33" spans="1:15" ht="57" thickBot="1">
      <c r="A33" s="22" t="s">
        <v>142</v>
      </c>
      <c r="B33" s="11" t="s">
        <v>82</v>
      </c>
      <c r="C33" s="11" t="s">
        <v>83</v>
      </c>
      <c r="D33" s="11">
        <v>0</v>
      </c>
      <c r="E33" s="11">
        <v>0</v>
      </c>
      <c r="F33" s="11">
        <v>666.86099999999999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f t="shared" si="4"/>
        <v>666.86099999999999</v>
      </c>
    </row>
    <row r="34" spans="1:15" ht="79.5" thickBot="1">
      <c r="A34" s="22" t="s">
        <v>143</v>
      </c>
      <c r="B34" s="11" t="s">
        <v>84</v>
      </c>
      <c r="C34" s="11" t="s">
        <v>83</v>
      </c>
      <c r="D34" s="11">
        <v>0</v>
      </c>
      <c r="E34" s="11">
        <v>0</v>
      </c>
      <c r="F34" s="11">
        <v>691.23800000000006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f t="shared" si="4"/>
        <v>691.23800000000006</v>
      </c>
    </row>
    <row r="35" spans="1:15" ht="57" thickBot="1">
      <c r="A35" s="22" t="s">
        <v>144</v>
      </c>
      <c r="B35" s="11" t="s">
        <v>85</v>
      </c>
      <c r="C35" s="11" t="s">
        <v>83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f t="shared" si="4"/>
        <v>0</v>
      </c>
    </row>
    <row r="36" spans="1:15" ht="21.75" thickBot="1">
      <c r="A36" s="15" t="s">
        <v>86</v>
      </c>
      <c r="B36" s="4" t="s">
        <v>87</v>
      </c>
      <c r="C36" s="4" t="s">
        <v>64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f t="shared" si="4"/>
        <v>0</v>
      </c>
    </row>
    <row r="37" spans="1:15" ht="84.75" thickBot="1">
      <c r="A37" s="15" t="s">
        <v>88</v>
      </c>
      <c r="B37" s="4" t="s">
        <v>89</v>
      </c>
      <c r="C37" s="4" t="s">
        <v>64</v>
      </c>
      <c r="D37" s="4">
        <v>0</v>
      </c>
      <c r="E37" s="4">
        <v>0</v>
      </c>
      <c r="F37" s="4">
        <v>70</v>
      </c>
      <c r="G37" s="4">
        <v>0</v>
      </c>
      <c r="H37" s="4">
        <v>0</v>
      </c>
      <c r="I37" s="4">
        <v>910</v>
      </c>
      <c r="J37" s="17">
        <v>99.760999999999996</v>
      </c>
      <c r="K37" s="4">
        <v>0</v>
      </c>
      <c r="L37" s="4">
        <v>0</v>
      </c>
      <c r="M37" s="4">
        <v>0</v>
      </c>
      <c r="N37" s="4">
        <v>0</v>
      </c>
      <c r="O37" s="4">
        <f t="shared" si="4"/>
        <v>1079.761</v>
      </c>
    </row>
    <row r="38" spans="1:15" ht="68.25" thickBot="1">
      <c r="A38" s="22" t="s">
        <v>145</v>
      </c>
      <c r="B38" s="11" t="s">
        <v>90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f t="shared" si="4"/>
        <v>175</v>
      </c>
    </row>
    <row r="39" spans="1:15" ht="68.25" thickBot="1">
      <c r="A39" s="22" t="s">
        <v>146</v>
      </c>
      <c r="B39" s="11" t="s">
        <v>91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f t="shared" si="4"/>
        <v>105</v>
      </c>
    </row>
    <row r="40" spans="1:15" ht="57" thickBot="1">
      <c r="A40" s="22" t="s">
        <v>147</v>
      </c>
      <c r="B40" s="11" t="s">
        <v>92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175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f t="shared" si="4"/>
        <v>175</v>
      </c>
    </row>
    <row r="41" spans="1:15" ht="68.25" thickBot="1">
      <c r="A41" s="22" t="s">
        <v>148</v>
      </c>
      <c r="B41" s="11" t="s">
        <v>93</v>
      </c>
      <c r="C41" s="11" t="s">
        <v>64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105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f t="shared" si="4"/>
        <v>105</v>
      </c>
    </row>
    <row r="42" spans="1:15" ht="68.25" thickBot="1">
      <c r="A42" s="22" t="s">
        <v>149</v>
      </c>
      <c r="B42" s="11" t="s">
        <v>94</v>
      </c>
      <c r="C42" s="11" t="s">
        <v>64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140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f t="shared" si="4"/>
        <v>140</v>
      </c>
    </row>
    <row r="43" spans="1:15" ht="57" thickBot="1">
      <c r="A43" s="22" t="s">
        <v>150</v>
      </c>
      <c r="B43" s="11" t="s">
        <v>95</v>
      </c>
      <c r="C43" s="11" t="s">
        <v>64</v>
      </c>
      <c r="D43" s="11">
        <v>0</v>
      </c>
      <c r="E43" s="11">
        <v>0</v>
      </c>
      <c r="F43" s="11">
        <v>70</v>
      </c>
      <c r="G43" s="11">
        <v>0</v>
      </c>
      <c r="H43" s="11">
        <v>0</v>
      </c>
      <c r="I43" s="11">
        <v>210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f t="shared" si="4"/>
        <v>280</v>
      </c>
    </row>
    <row r="44" spans="1:15" ht="68.25" thickBot="1">
      <c r="A44" s="22" t="s">
        <v>151</v>
      </c>
      <c r="B44" s="11" t="s">
        <v>96</v>
      </c>
      <c r="C44" s="11" t="s">
        <v>64</v>
      </c>
      <c r="D44" s="11">
        <v>0</v>
      </c>
      <c r="E44" s="11">
        <v>0</v>
      </c>
      <c r="F44" s="11">
        <v>70</v>
      </c>
      <c r="G44" s="11">
        <v>0</v>
      </c>
      <c r="H44" s="11">
        <v>0</v>
      </c>
      <c r="I44" s="11">
        <v>0</v>
      </c>
      <c r="J44" s="11" t="s">
        <v>97</v>
      </c>
      <c r="K44" s="11">
        <v>0</v>
      </c>
      <c r="L44" s="11">
        <v>0</v>
      </c>
      <c r="M44" s="11">
        <v>0</v>
      </c>
      <c r="N44" s="11">
        <v>0</v>
      </c>
      <c r="O44" s="11">
        <f t="shared" si="4"/>
        <v>70</v>
      </c>
    </row>
    <row r="45" spans="1:15" ht="15.75" thickBot="1">
      <c r="A45" s="18"/>
      <c r="B45" s="11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ht="84.75" thickBot="1">
      <c r="A46" s="15" t="s">
        <v>98</v>
      </c>
      <c r="B46" s="4" t="s">
        <v>99</v>
      </c>
      <c r="C46" s="4" t="s">
        <v>64</v>
      </c>
      <c r="D46" s="4">
        <v>0</v>
      </c>
      <c r="E46" s="4">
        <v>0</v>
      </c>
      <c r="F46" s="4">
        <v>0</v>
      </c>
      <c r="G46" s="4">
        <v>0</v>
      </c>
      <c r="H46" s="4">
        <v>156.93809999999999</v>
      </c>
      <c r="I46" s="4">
        <v>3405.8654000000001</v>
      </c>
      <c r="J46" s="4">
        <v>1796.75586</v>
      </c>
      <c r="K46" s="4">
        <v>1952.65</v>
      </c>
      <c r="L46" s="4">
        <f>SUM(L47:L54)</f>
        <v>349.35599999999999</v>
      </c>
      <c r="M46" s="4">
        <v>0</v>
      </c>
      <c r="N46" s="4">
        <v>0</v>
      </c>
      <c r="O46" s="4">
        <f>SUM(D46:N46)</f>
        <v>7661.5653600000005</v>
      </c>
    </row>
    <row r="47" spans="1:15" ht="141.75" customHeight="1">
      <c r="A47" s="132" t="s">
        <v>152</v>
      </c>
      <c r="B47" s="112" t="s">
        <v>100</v>
      </c>
      <c r="C47" s="112" t="s">
        <v>83</v>
      </c>
      <c r="D47" s="112">
        <v>0</v>
      </c>
      <c r="E47" s="112">
        <v>0</v>
      </c>
      <c r="F47" s="112">
        <v>0</v>
      </c>
      <c r="G47" s="112">
        <v>0</v>
      </c>
      <c r="H47" s="112">
        <v>156.93809999999999</v>
      </c>
      <c r="I47" s="112">
        <v>481.66969999999998</v>
      </c>
      <c r="J47" s="112">
        <v>0</v>
      </c>
      <c r="K47" s="112">
        <v>1300</v>
      </c>
      <c r="L47" s="112">
        <v>349.35599999999999</v>
      </c>
      <c r="M47" s="112">
        <v>0</v>
      </c>
      <c r="N47" s="124">
        <v>0</v>
      </c>
      <c r="O47" s="112">
        <f>SUM(D47:N47)</f>
        <v>2287.9638</v>
      </c>
    </row>
    <row r="48" spans="1:15" ht="15.75" thickBot="1">
      <c r="A48" s="13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25"/>
      <c r="O48" s="113">
        <f t="shared" ref="O48:O63" si="5">SUM(D48:M48)</f>
        <v>0</v>
      </c>
    </row>
    <row r="49" spans="1:15" ht="79.5" thickBot="1">
      <c r="A49" s="22" t="s">
        <v>153</v>
      </c>
      <c r="B49" s="11" t="s">
        <v>101</v>
      </c>
      <c r="C49" s="11" t="s">
        <v>83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1238.367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f t="shared" ref="O49:O61" si="6">SUM(D49:N49)</f>
        <v>1238.367</v>
      </c>
    </row>
    <row r="50" spans="1:15" ht="90.75" thickBot="1">
      <c r="A50" s="22" t="s">
        <v>154</v>
      </c>
      <c r="B50" s="11" t="s">
        <v>102</v>
      </c>
      <c r="C50" s="11" t="s">
        <v>83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147.9597</v>
      </c>
      <c r="J50" s="11">
        <v>377.48185999999998</v>
      </c>
      <c r="K50" s="11">
        <v>0</v>
      </c>
      <c r="L50" s="11">
        <v>0</v>
      </c>
      <c r="M50" s="11">
        <v>0</v>
      </c>
      <c r="N50" s="11">
        <v>0</v>
      </c>
      <c r="O50" s="11">
        <f t="shared" si="6"/>
        <v>525.44155999999998</v>
      </c>
    </row>
    <row r="51" spans="1:15" ht="90.75" thickBot="1">
      <c r="A51" s="22" t="s">
        <v>155</v>
      </c>
      <c r="B51" s="11" t="s">
        <v>103</v>
      </c>
      <c r="C51" s="11" t="s">
        <v>83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808.34900000000005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f t="shared" si="6"/>
        <v>808.34900000000005</v>
      </c>
    </row>
    <row r="52" spans="1:15" ht="90.75" thickBot="1">
      <c r="A52" s="22" t="s">
        <v>156</v>
      </c>
      <c r="B52" s="11" t="s">
        <v>104</v>
      </c>
      <c r="C52" s="11" t="s">
        <v>83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729.52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f t="shared" si="6"/>
        <v>729.52</v>
      </c>
    </row>
    <row r="53" spans="1:15" ht="90.75" thickBot="1">
      <c r="A53" s="22" t="s">
        <v>157</v>
      </c>
      <c r="B53" s="11" t="s">
        <v>105</v>
      </c>
      <c r="C53" s="11" t="s">
        <v>83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1419.2739999999999</v>
      </c>
      <c r="K53" s="11">
        <v>0</v>
      </c>
      <c r="L53" s="11">
        <v>0</v>
      </c>
      <c r="M53" s="11">
        <v>0</v>
      </c>
      <c r="N53" s="11">
        <v>0</v>
      </c>
      <c r="O53" s="11">
        <f t="shared" si="6"/>
        <v>1419.2739999999999</v>
      </c>
    </row>
    <row r="54" spans="1:15" ht="79.5" thickBot="1">
      <c r="A54" s="22" t="s">
        <v>158</v>
      </c>
      <c r="B54" s="11" t="s">
        <v>106</v>
      </c>
      <c r="C54" s="11" t="s">
        <v>83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652.65</v>
      </c>
      <c r="L54" s="11">
        <v>0</v>
      </c>
      <c r="M54" s="11">
        <v>0</v>
      </c>
      <c r="N54" s="11">
        <v>0</v>
      </c>
      <c r="O54" s="11">
        <f t="shared" si="6"/>
        <v>652.65</v>
      </c>
    </row>
    <row r="55" spans="1:15" ht="84.75" thickBot="1">
      <c r="A55" s="15" t="s">
        <v>107</v>
      </c>
      <c r="B55" s="4" t="s">
        <v>108</v>
      </c>
      <c r="C55" s="4" t="s">
        <v>83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11118.734</v>
      </c>
      <c r="K55" s="87">
        <v>10214.774649999999</v>
      </c>
      <c r="L55" s="4">
        <v>287.77582999999998</v>
      </c>
      <c r="M55" s="4">
        <v>0</v>
      </c>
      <c r="N55" s="4">
        <v>0</v>
      </c>
      <c r="O55" s="4">
        <f t="shared" si="6"/>
        <v>21621.284479999998</v>
      </c>
    </row>
    <row r="56" spans="1:15" ht="102" thickBot="1">
      <c r="A56" s="22" t="s">
        <v>159</v>
      </c>
      <c r="B56" s="11" t="s">
        <v>109</v>
      </c>
      <c r="C56" s="11" t="s">
        <v>110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11118.734</v>
      </c>
      <c r="K56" s="88">
        <v>10214.774649999999</v>
      </c>
      <c r="L56" s="11">
        <v>0</v>
      </c>
      <c r="M56" s="11">
        <v>0</v>
      </c>
      <c r="N56" s="11">
        <v>0</v>
      </c>
      <c r="O56" s="11">
        <f t="shared" si="6"/>
        <v>21333.50865</v>
      </c>
    </row>
    <row r="57" spans="1:15" ht="32.25" thickBot="1">
      <c r="A57" s="15" t="s">
        <v>111</v>
      </c>
      <c r="B57" s="4" t="s">
        <v>112</v>
      </c>
      <c r="C57" s="4" t="s">
        <v>113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20076.304</v>
      </c>
      <c r="L57" s="4">
        <f>SUM(L58:L60)</f>
        <v>18236.231449999999</v>
      </c>
      <c r="M57" s="4">
        <v>0</v>
      </c>
      <c r="N57" s="4">
        <v>0</v>
      </c>
      <c r="O57" s="4">
        <f t="shared" si="6"/>
        <v>38312.535449999996</v>
      </c>
    </row>
    <row r="58" spans="1:15" ht="102" thickBot="1">
      <c r="A58" s="15" t="s">
        <v>114</v>
      </c>
      <c r="B58" s="11" t="s">
        <v>115</v>
      </c>
      <c r="C58" s="11" t="s">
        <v>110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89">
        <v>7943.2650000000003</v>
      </c>
      <c r="L58" s="11">
        <v>6276.4814500000002</v>
      </c>
      <c r="M58" s="11">
        <v>0</v>
      </c>
      <c r="N58" s="11">
        <v>0</v>
      </c>
      <c r="O58" s="11">
        <f t="shared" si="6"/>
        <v>14219.746450000001</v>
      </c>
    </row>
    <row r="59" spans="1:15" ht="57" thickBot="1">
      <c r="A59" s="15" t="s">
        <v>116</v>
      </c>
      <c r="B59" s="11" t="s">
        <v>117</v>
      </c>
      <c r="C59" s="11" t="s">
        <v>110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89">
        <v>12133.039000000001</v>
      </c>
      <c r="L59" s="11">
        <v>0</v>
      </c>
      <c r="M59" s="11">
        <v>0</v>
      </c>
      <c r="N59" s="11">
        <v>0</v>
      </c>
      <c r="O59" s="11">
        <f t="shared" si="6"/>
        <v>12133.039000000001</v>
      </c>
    </row>
    <row r="60" spans="1:15" ht="79.5" thickBot="1">
      <c r="A60" s="15" t="s">
        <v>118</v>
      </c>
      <c r="B60" s="11" t="s">
        <v>119</v>
      </c>
      <c r="C60" s="11" t="s">
        <v>110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11959.75</v>
      </c>
      <c r="M60" s="11">
        <v>0</v>
      </c>
      <c r="N60" s="11">
        <v>0</v>
      </c>
      <c r="O60" s="11">
        <f t="shared" si="6"/>
        <v>11959.75</v>
      </c>
    </row>
    <row r="61" spans="1:15">
      <c r="A61" s="112"/>
      <c r="B61" s="19"/>
      <c r="C61" s="105" t="s">
        <v>64</v>
      </c>
      <c r="D61" s="105">
        <f t="shared" ref="D61:M61" si="7">SUM(D11+D18+D29+D36+D37+D46+D55+D57)</f>
        <v>2332.2541200000001</v>
      </c>
      <c r="E61" s="105">
        <f t="shared" si="7"/>
        <v>1580.722</v>
      </c>
      <c r="F61" s="105">
        <f t="shared" si="7"/>
        <v>1782.5134800000001</v>
      </c>
      <c r="G61" s="105">
        <f t="shared" si="7"/>
        <v>85.321290000000005</v>
      </c>
      <c r="H61" s="105">
        <f t="shared" si="7"/>
        <v>156.93809999999999</v>
      </c>
      <c r="I61" s="105">
        <f t="shared" si="7"/>
        <v>4315.8654000000006</v>
      </c>
      <c r="J61" s="105">
        <f t="shared" si="7"/>
        <v>14086.231360000002</v>
      </c>
      <c r="K61" s="105">
        <f t="shared" si="7"/>
        <v>32849.43086</v>
      </c>
      <c r="L61" s="105">
        <f t="shared" si="7"/>
        <v>21447.03269</v>
      </c>
      <c r="M61" s="105">
        <f t="shared" si="7"/>
        <v>0</v>
      </c>
      <c r="N61" s="110">
        <v>0</v>
      </c>
      <c r="O61" s="105">
        <f t="shared" si="6"/>
        <v>78636.309299999994</v>
      </c>
    </row>
    <row r="62" spans="1:15" ht="21">
      <c r="A62" s="128"/>
      <c r="B62" s="7" t="s">
        <v>120</v>
      </c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26"/>
      <c r="O62" s="114">
        <f t="shared" si="5"/>
        <v>0</v>
      </c>
    </row>
    <row r="63" spans="1:15" ht="15.75" thickBot="1">
      <c r="A63" s="113"/>
      <c r="B63" s="4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11"/>
      <c r="O63" s="106">
        <f t="shared" si="5"/>
        <v>0</v>
      </c>
    </row>
    <row r="64" spans="1:15">
      <c r="A64" s="115"/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7"/>
    </row>
    <row r="65" spans="1:15">
      <c r="A65" s="118" t="s">
        <v>121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20"/>
    </row>
    <row r="66" spans="1:15" ht="15.75" thickBot="1">
      <c r="A66" s="121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3"/>
    </row>
    <row r="67" spans="1:15" ht="79.5" thickBot="1">
      <c r="A67" s="18" t="s">
        <v>122</v>
      </c>
      <c r="B67" s="11" t="s">
        <v>123</v>
      </c>
      <c r="C67" s="4" t="s">
        <v>64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200</v>
      </c>
      <c r="J67" s="17">
        <v>199.92</v>
      </c>
      <c r="K67" s="4">
        <v>598</v>
      </c>
      <c r="L67" s="4">
        <v>0</v>
      </c>
      <c r="M67" s="4">
        <v>0</v>
      </c>
      <c r="N67" s="4">
        <v>0</v>
      </c>
      <c r="O67" s="17">
        <f>SUM(D67:N67)</f>
        <v>997.92</v>
      </c>
    </row>
    <row r="68" spans="1:15">
      <c r="A68" s="112"/>
      <c r="B68" s="19"/>
      <c r="C68" s="105" t="s">
        <v>64</v>
      </c>
      <c r="D68" s="105">
        <v>0</v>
      </c>
      <c r="E68" s="105">
        <v>0</v>
      </c>
      <c r="F68" s="105">
        <v>0</v>
      </c>
      <c r="G68" s="105">
        <v>0</v>
      </c>
      <c r="H68" s="105">
        <v>0</v>
      </c>
      <c r="I68" s="105">
        <v>200</v>
      </c>
      <c r="J68" s="105">
        <v>199.92</v>
      </c>
      <c r="K68" s="105">
        <v>598</v>
      </c>
      <c r="L68" s="105">
        <v>0</v>
      </c>
      <c r="M68" s="105">
        <v>0</v>
      </c>
      <c r="N68" s="110">
        <v>0</v>
      </c>
      <c r="O68" s="105">
        <f>SUM(D68:N68)</f>
        <v>997.92</v>
      </c>
    </row>
    <row r="69" spans="1:15" ht="21.75" thickBot="1">
      <c r="A69" s="113"/>
      <c r="B69" s="4" t="s">
        <v>124</v>
      </c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11"/>
      <c r="O69" s="106">
        <f t="shared" ref="O69" si="8">SUM(D69:M69)</f>
        <v>0</v>
      </c>
    </row>
    <row r="70" spans="1:15" ht="32.25" thickBot="1">
      <c r="A70" s="18"/>
      <c r="B70" s="4" t="s">
        <v>125</v>
      </c>
      <c r="C70" s="4" t="s">
        <v>83</v>
      </c>
      <c r="D70" s="4">
        <f>SUM(D68+D61)</f>
        <v>2332.2541200000001</v>
      </c>
      <c r="E70" s="4">
        <f t="shared" ref="E70:M70" si="9">SUM(E68+E61)</f>
        <v>1580.722</v>
      </c>
      <c r="F70" s="4">
        <f t="shared" si="9"/>
        <v>1782.5134800000001</v>
      </c>
      <c r="G70" s="4">
        <f t="shared" si="9"/>
        <v>85.321290000000005</v>
      </c>
      <c r="H70" s="4">
        <f t="shared" si="9"/>
        <v>156.93809999999999</v>
      </c>
      <c r="I70" s="4">
        <f t="shared" si="9"/>
        <v>4515.8654000000006</v>
      </c>
      <c r="J70" s="4">
        <f t="shared" si="9"/>
        <v>14286.151360000002</v>
      </c>
      <c r="K70" s="4">
        <f t="shared" si="9"/>
        <v>33447.43086</v>
      </c>
      <c r="L70" s="4">
        <f t="shared" si="9"/>
        <v>21447.03269</v>
      </c>
      <c r="M70" s="4">
        <f t="shared" si="9"/>
        <v>0</v>
      </c>
      <c r="N70" s="4">
        <v>0</v>
      </c>
      <c r="O70" s="4">
        <f>SUM(D70:N70)</f>
        <v>79634.229300000006</v>
      </c>
    </row>
    <row r="71" spans="1:15">
      <c r="A71" s="20" t="s">
        <v>126</v>
      </c>
    </row>
    <row r="72" spans="1:15">
      <c r="A72" s="21"/>
    </row>
  </sheetData>
  <mergeCells count="69">
    <mergeCell ref="N47:N48"/>
    <mergeCell ref="N61:N63"/>
    <mergeCell ref="N68:N69"/>
    <mergeCell ref="M2:O2"/>
    <mergeCell ref="A5:O5"/>
    <mergeCell ref="A4:O4"/>
    <mergeCell ref="A61:A63"/>
    <mergeCell ref="C61:C63"/>
    <mergeCell ref="B7:B8"/>
    <mergeCell ref="O7:O8"/>
    <mergeCell ref="A10:O10"/>
    <mergeCell ref="A29:A30"/>
    <mergeCell ref="A47:A48"/>
    <mergeCell ref="L61:L63"/>
    <mergeCell ref="M61:M63"/>
    <mergeCell ref="O61:O63"/>
    <mergeCell ref="D61:D63"/>
    <mergeCell ref="E61:E63"/>
    <mergeCell ref="A64:O64"/>
    <mergeCell ref="A65:O65"/>
    <mergeCell ref="A66:O66"/>
    <mergeCell ref="F61:F63"/>
    <mergeCell ref="G61:G63"/>
    <mergeCell ref="H61:H63"/>
    <mergeCell ref="I61:I63"/>
    <mergeCell ref="J61:J63"/>
    <mergeCell ref="K61:K63"/>
    <mergeCell ref="A68:A69"/>
    <mergeCell ref="C68:C69"/>
    <mergeCell ref="L68:L69"/>
    <mergeCell ref="M68:M69"/>
    <mergeCell ref="O68:O69"/>
    <mergeCell ref="D68:D69"/>
    <mergeCell ref="E68:E69"/>
    <mergeCell ref="F68:F69"/>
    <mergeCell ref="G68:G69"/>
    <mergeCell ref="H68:H69"/>
    <mergeCell ref="I68:I69"/>
    <mergeCell ref="J68:J69"/>
    <mergeCell ref="K68:K69"/>
    <mergeCell ref="I47:I48"/>
    <mergeCell ref="J47:J48"/>
    <mergeCell ref="K47:K48"/>
    <mergeCell ref="L47:L48"/>
    <mergeCell ref="M47:M48"/>
    <mergeCell ref="O47:O48"/>
    <mergeCell ref="M29:M30"/>
    <mergeCell ref="O29:O30"/>
    <mergeCell ref="B47:B48"/>
    <mergeCell ref="C47:C48"/>
    <mergeCell ref="D47:D48"/>
    <mergeCell ref="E47:E48"/>
    <mergeCell ref="F47:F48"/>
    <mergeCell ref="G47:G48"/>
    <mergeCell ref="H47:H48"/>
    <mergeCell ref="G29:G30"/>
    <mergeCell ref="H29:H30"/>
    <mergeCell ref="I29:I30"/>
    <mergeCell ref="J29:J30"/>
    <mergeCell ref="K29:K30"/>
    <mergeCell ref="L29:L30"/>
    <mergeCell ref="F29:F30"/>
    <mergeCell ref="D7:N7"/>
    <mergeCell ref="N29:N30"/>
    <mergeCell ref="C7:C8"/>
    <mergeCell ref="B29:B30"/>
    <mergeCell ref="C29:C30"/>
    <mergeCell ref="D29:D30"/>
    <mergeCell ref="E29:E30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U180"/>
  <sheetViews>
    <sheetView tabSelected="1" topLeftCell="A161" workbookViewId="0">
      <selection activeCell="M167" sqref="M167"/>
    </sheetView>
  </sheetViews>
  <sheetFormatPr defaultRowHeight="1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10.85546875" customWidth="1"/>
    <col min="16" max="16" width="10.140625" customWidth="1"/>
  </cols>
  <sheetData>
    <row r="2" spans="1:16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63"/>
    </row>
    <row r="3" spans="1:16" ht="48" customHeight="1">
      <c r="B3" s="145" t="s">
        <v>1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64"/>
    </row>
    <row r="4" spans="1:16">
      <c r="B4" s="21"/>
    </row>
    <row r="5" spans="1:16" ht="15.75" thickBot="1">
      <c r="B5" s="2"/>
    </row>
    <row r="6" spans="1:16" ht="88.5" customHeight="1" thickBot="1">
      <c r="B6" s="105" t="s">
        <v>2</v>
      </c>
      <c r="C6" s="105" t="s">
        <v>3</v>
      </c>
      <c r="D6" s="105" t="s">
        <v>4</v>
      </c>
      <c r="E6" s="146" t="s">
        <v>5</v>
      </c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8"/>
    </row>
    <row r="7" spans="1:16" ht="15.75" thickBot="1">
      <c r="B7" s="106"/>
      <c r="C7" s="106"/>
      <c r="D7" s="106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29" t="s">
        <v>160</v>
      </c>
    </row>
    <row r="8" spans="1:16" ht="15.75" thickBot="1">
      <c r="B8" s="105" t="s">
        <v>6</v>
      </c>
      <c r="C8" s="105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21447.03269</v>
      </c>
      <c r="N8" s="24">
        <f t="shared" si="0"/>
        <v>0</v>
      </c>
      <c r="O8" s="28">
        <v>0</v>
      </c>
      <c r="P8" s="30">
        <f>SUM(E8:O8)</f>
        <v>79634.229300000006</v>
      </c>
    </row>
    <row r="9" spans="1:16" ht="21.75" thickBot="1">
      <c r="B9" s="114"/>
      <c r="C9" s="114"/>
      <c r="D9" s="4" t="s">
        <v>9</v>
      </c>
      <c r="E9" s="4">
        <f t="shared" ref="E9:N9" si="1">E13+E178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16589.8</v>
      </c>
      <c r="N9" s="24">
        <f t="shared" si="1"/>
        <v>0</v>
      </c>
      <c r="O9" s="59">
        <v>0</v>
      </c>
      <c r="P9" s="31">
        <f>SUM(E9:O9)</f>
        <v>35317.599999999999</v>
      </c>
    </row>
    <row r="10" spans="1:16" ht="21.75" thickBot="1">
      <c r="B10" s="114"/>
      <c r="C10" s="114"/>
      <c r="D10" s="4" t="s">
        <v>10</v>
      </c>
      <c r="E10" s="4">
        <f t="shared" ref="E10:N10" si="2">E14+E179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336.26644999999996</v>
      </c>
      <c r="N10" s="24">
        <f t="shared" si="2"/>
        <v>0</v>
      </c>
      <c r="O10" s="28">
        <v>0</v>
      </c>
      <c r="P10" s="31">
        <f>SUM(E10:O10)</f>
        <v>23472.134450000001</v>
      </c>
    </row>
    <row r="11" spans="1:16" ht="32.25" thickBot="1">
      <c r="B11" s="106"/>
      <c r="C11" s="106"/>
      <c r="D11" s="4" t="s">
        <v>11</v>
      </c>
      <c r="E11" s="4">
        <f t="shared" ref="E11:N11" si="3">E15+E180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4520.9662399999997</v>
      </c>
      <c r="N11" s="24">
        <f t="shared" si="3"/>
        <v>0</v>
      </c>
      <c r="O11" s="59">
        <v>0</v>
      </c>
      <c r="P11" s="31">
        <f>SUM(E11:O11)</f>
        <v>20844.494850000003</v>
      </c>
    </row>
    <row r="12" spans="1:16" ht="15.75" thickBot="1">
      <c r="B12" s="6"/>
      <c r="C12" s="149" t="s">
        <v>161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21447.03269</v>
      </c>
      <c r="N12" s="33">
        <f t="shared" si="4"/>
        <v>0</v>
      </c>
      <c r="O12" s="72">
        <v>0</v>
      </c>
      <c r="P12" s="34">
        <f>SUM(E12:O12)</f>
        <v>78636.309299999994</v>
      </c>
    </row>
    <row r="13" spans="1:16" ht="21.75" thickBot="1">
      <c r="B13" s="6"/>
      <c r="C13" s="150"/>
      <c r="D13" s="32" t="s">
        <v>9</v>
      </c>
      <c r="E13" s="32">
        <f t="shared" ref="E13:N13" si="5">E17+E45+E50+E74+E78+E110+E142+E162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16589.8</v>
      </c>
      <c r="N13" s="33">
        <f t="shared" si="5"/>
        <v>0</v>
      </c>
      <c r="O13" s="71">
        <v>0</v>
      </c>
      <c r="P13" s="34">
        <f t="shared" ref="P13:P19" si="6">SUM(E13:O13)</f>
        <v>35317.599999999999</v>
      </c>
    </row>
    <row r="14" spans="1:16" ht="21.75" thickBot="1">
      <c r="B14" s="6"/>
      <c r="C14" s="150"/>
      <c r="D14" s="32" t="s">
        <v>10</v>
      </c>
      <c r="E14" s="32">
        <f t="shared" ref="E14:N14" si="7">E18+E46+E51+E75+E79+E111+E143+E163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336.26644999999996</v>
      </c>
      <c r="N14" s="33">
        <f t="shared" si="7"/>
        <v>0</v>
      </c>
      <c r="O14" s="72">
        <v>0</v>
      </c>
      <c r="P14" s="34">
        <f t="shared" si="6"/>
        <v>23472.134450000001</v>
      </c>
    </row>
    <row r="15" spans="1:16" ht="32.25" thickBot="1">
      <c r="B15" s="6"/>
      <c r="C15" s="151"/>
      <c r="D15" s="32" t="s">
        <v>11</v>
      </c>
      <c r="E15" s="32">
        <f t="shared" ref="E15:N15" si="8">E19+E47+E52+E76+E80+E112+E144+E164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4520.9662399999997</v>
      </c>
      <c r="N15" s="33">
        <f t="shared" si="8"/>
        <v>0</v>
      </c>
      <c r="O15" s="71">
        <v>0</v>
      </c>
      <c r="P15" s="34">
        <f>SUM(E15:O15)</f>
        <v>19846.574849999997</v>
      </c>
    </row>
    <row r="16" spans="1:16" ht="29.25" customHeight="1" thickBot="1">
      <c r="B16" s="6"/>
      <c r="C16" s="105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1500</v>
      </c>
      <c r="N16" s="24">
        <f t="shared" ref="N16:O16" si="10">SUM(N17:N19)</f>
        <v>0</v>
      </c>
      <c r="O16" s="28">
        <f t="shared" si="10"/>
        <v>0</v>
      </c>
      <c r="P16" s="31">
        <f>SUM(E16:O16)</f>
        <v>2244.1391199999998</v>
      </c>
    </row>
    <row r="17" spans="2:16" ht="21.75" thickBot="1">
      <c r="B17" s="6" t="s">
        <v>12</v>
      </c>
      <c r="C17" s="114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59">
        <v>0</v>
      </c>
      <c r="P17" s="31">
        <f t="shared" si="6"/>
        <v>0</v>
      </c>
    </row>
    <row r="18" spans="2:16" ht="42.75" thickBot="1">
      <c r="B18" s="6" t="s">
        <v>13</v>
      </c>
      <c r="C18" s="114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>
        <v>0</v>
      </c>
      <c r="P18" s="31">
        <f t="shared" si="6"/>
        <v>579.495</v>
      </c>
    </row>
    <row r="19" spans="2:16" ht="32.25" thickBot="1">
      <c r="B19" s="6"/>
      <c r="C19" s="106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M23+M27+M31+M35+M39+M43</f>
        <v>1500</v>
      </c>
      <c r="N19" s="26">
        <f t="shared" si="13"/>
        <v>0</v>
      </c>
      <c r="O19" s="60">
        <v>0</v>
      </c>
      <c r="P19" s="31">
        <f t="shared" si="6"/>
        <v>1664.6441199999999</v>
      </c>
    </row>
    <row r="20" spans="2:16" ht="42.75" customHeight="1">
      <c r="B20" s="8"/>
      <c r="C20" s="134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>
        <v>0</v>
      </c>
      <c r="P20" s="38">
        <f t="shared" ref="P20:P46" si="14">SUM(E20:O20)</f>
        <v>354.97433000000001</v>
      </c>
    </row>
    <row r="21" spans="2:16" ht="22.5">
      <c r="B21" s="8"/>
      <c r="C21" s="135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9">
        <v>0</v>
      </c>
      <c r="P21" s="38">
        <f t="shared" si="14"/>
        <v>0</v>
      </c>
    </row>
    <row r="22" spans="2:16" ht="22.5">
      <c r="B22" s="8"/>
      <c r="C22" s="135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9">
        <v>0</v>
      </c>
      <c r="P22" s="38">
        <f t="shared" si="14"/>
        <v>260.04000000000002</v>
      </c>
    </row>
    <row r="23" spans="2:16" ht="34.5" thickBot="1">
      <c r="B23" s="8"/>
      <c r="C23" s="136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70">
        <v>0</v>
      </c>
      <c r="P23" s="38">
        <f t="shared" si="14"/>
        <v>94.934330000000003</v>
      </c>
    </row>
    <row r="24" spans="2:16" ht="54" customHeight="1">
      <c r="B24" s="8"/>
      <c r="C24" s="134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>
        <v>0</v>
      </c>
      <c r="P24" s="38">
        <f t="shared" si="14"/>
        <v>389.16478999999998</v>
      </c>
    </row>
    <row r="25" spans="2:16" ht="22.5">
      <c r="B25" s="8"/>
      <c r="C25" s="135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74">
        <v>0</v>
      </c>
      <c r="P25" s="38">
        <f t="shared" si="14"/>
        <v>0</v>
      </c>
    </row>
    <row r="26" spans="2:16" ht="22.5">
      <c r="B26" s="8"/>
      <c r="C26" s="135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74">
        <v>0</v>
      </c>
      <c r="P26" s="38">
        <f t="shared" si="14"/>
        <v>319.45499999999998</v>
      </c>
    </row>
    <row r="27" spans="2:16" ht="34.5" thickBot="1">
      <c r="B27" s="8"/>
      <c r="C27" s="136"/>
      <c r="D27" s="48" t="s">
        <v>11</v>
      </c>
      <c r="E27" s="49">
        <v>69.709789999999998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50">
        <v>0</v>
      </c>
      <c r="O27" s="75">
        <v>0</v>
      </c>
      <c r="P27" s="38">
        <f t="shared" si="14"/>
        <v>69.709789999999998</v>
      </c>
    </row>
    <row r="28" spans="2:16" ht="31.5" customHeight="1">
      <c r="B28" s="8"/>
      <c r="C28" s="134" t="s">
        <v>17</v>
      </c>
      <c r="D28" s="40" t="s">
        <v>8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2">
        <v>0</v>
      </c>
      <c r="O28" s="68">
        <v>0</v>
      </c>
      <c r="P28" s="38">
        <f t="shared" si="14"/>
        <v>0</v>
      </c>
    </row>
    <row r="29" spans="2:16" ht="22.5">
      <c r="B29" s="8"/>
      <c r="C29" s="135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9">
        <v>0</v>
      </c>
      <c r="P29" s="38">
        <f t="shared" si="14"/>
        <v>0</v>
      </c>
    </row>
    <row r="30" spans="2:16" ht="22.5">
      <c r="B30" s="8"/>
      <c r="C30" s="135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9">
        <v>0</v>
      </c>
      <c r="P30" s="38">
        <f t="shared" si="14"/>
        <v>0</v>
      </c>
    </row>
    <row r="31" spans="2:16" ht="34.5" thickBot="1">
      <c r="B31" s="8"/>
      <c r="C31" s="135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70">
        <v>0</v>
      </c>
      <c r="P31" s="99">
        <f t="shared" si="14"/>
        <v>0</v>
      </c>
    </row>
    <row r="32" spans="2:16" ht="15" customHeight="1">
      <c r="B32" s="98"/>
      <c r="C32" s="137" t="s">
        <v>168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>
        <v>0</v>
      </c>
      <c r="P32" s="100">
        <f t="shared" si="14"/>
        <v>380</v>
      </c>
    </row>
    <row r="33" spans="2:16" ht="22.5" customHeight="1">
      <c r="B33" s="98"/>
      <c r="C33" s="138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101">
        <f t="shared" si="14"/>
        <v>0</v>
      </c>
    </row>
    <row r="34" spans="2:16" ht="22.5" customHeight="1">
      <c r="B34" s="98"/>
      <c r="C34" s="138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101">
        <f t="shared" si="14"/>
        <v>0</v>
      </c>
    </row>
    <row r="35" spans="2:16" ht="32.25" customHeight="1" thickBot="1">
      <c r="B35" s="98"/>
      <c r="C35" s="138"/>
      <c r="D35" s="48" t="s">
        <v>11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380</v>
      </c>
      <c r="N35" s="49">
        <v>0</v>
      </c>
      <c r="O35" s="49">
        <v>0</v>
      </c>
      <c r="P35" s="103">
        <f t="shared" si="14"/>
        <v>380</v>
      </c>
    </row>
    <row r="36" spans="2:16" ht="32.25" customHeight="1">
      <c r="B36" s="98"/>
      <c r="C36" s="152" t="s">
        <v>173</v>
      </c>
      <c r="D36" s="41" t="s">
        <v>8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170</v>
      </c>
      <c r="N36" s="41">
        <v>0</v>
      </c>
      <c r="O36" s="41">
        <v>0</v>
      </c>
      <c r="P36" s="100">
        <f t="shared" ref="P36:P43" si="15">SUM(E36:O36)</f>
        <v>170</v>
      </c>
    </row>
    <row r="37" spans="2:16" ht="32.25" customHeight="1">
      <c r="B37" s="98"/>
      <c r="C37" s="153"/>
      <c r="D37" s="39" t="s">
        <v>9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101">
        <f t="shared" si="15"/>
        <v>0</v>
      </c>
    </row>
    <row r="38" spans="2:16" ht="32.25" customHeight="1">
      <c r="B38" s="98"/>
      <c r="C38" s="153"/>
      <c r="D38" s="39" t="s">
        <v>10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101">
        <f t="shared" si="15"/>
        <v>0</v>
      </c>
    </row>
    <row r="39" spans="2:16" ht="32.25" customHeight="1" thickBot="1">
      <c r="B39" s="98"/>
      <c r="C39" s="153"/>
      <c r="D39" s="49" t="s">
        <v>11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170</v>
      </c>
      <c r="N39" s="49">
        <v>0</v>
      </c>
      <c r="O39" s="49">
        <v>0</v>
      </c>
      <c r="P39" s="103">
        <f t="shared" si="15"/>
        <v>170</v>
      </c>
    </row>
    <row r="40" spans="2:16" ht="32.25" customHeight="1">
      <c r="B40" s="98"/>
      <c r="C40" s="152" t="s">
        <v>176</v>
      </c>
      <c r="D40" s="41" t="s">
        <v>8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950</v>
      </c>
      <c r="N40" s="41">
        <v>0</v>
      </c>
      <c r="O40" s="41">
        <v>0</v>
      </c>
      <c r="P40" s="100">
        <f t="shared" si="15"/>
        <v>950</v>
      </c>
    </row>
    <row r="41" spans="2:16" ht="32.25" customHeight="1">
      <c r="B41" s="98"/>
      <c r="C41" s="153"/>
      <c r="D41" s="39" t="s">
        <v>9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101">
        <f t="shared" si="15"/>
        <v>0</v>
      </c>
    </row>
    <row r="42" spans="2:16" ht="32.25" customHeight="1">
      <c r="B42" s="98"/>
      <c r="C42" s="153"/>
      <c r="D42" s="39" t="s">
        <v>10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101">
        <f t="shared" si="15"/>
        <v>0</v>
      </c>
    </row>
    <row r="43" spans="2:16" ht="32.25" customHeight="1" thickBot="1">
      <c r="B43" s="98"/>
      <c r="C43" s="154"/>
      <c r="D43" s="46" t="s">
        <v>11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950</v>
      </c>
      <c r="N43" s="46">
        <v>0</v>
      </c>
      <c r="O43" s="46">
        <v>0</v>
      </c>
      <c r="P43" s="102">
        <f t="shared" si="15"/>
        <v>950</v>
      </c>
    </row>
    <row r="44" spans="2:16" ht="60.75" customHeight="1" thickBot="1">
      <c r="B44" s="8"/>
      <c r="C44" s="114" t="s">
        <v>18</v>
      </c>
      <c r="D44" s="4" t="s">
        <v>8</v>
      </c>
      <c r="E44" s="4">
        <v>0</v>
      </c>
      <c r="F44" s="4">
        <v>1580.722</v>
      </c>
      <c r="G44" s="4">
        <v>354.41448000000003</v>
      </c>
      <c r="H44" s="4">
        <v>85.321290000000005</v>
      </c>
      <c r="I44" s="4">
        <v>0</v>
      </c>
      <c r="J44" s="4">
        <v>0</v>
      </c>
      <c r="K44" s="4">
        <v>1070.9804999999999</v>
      </c>
      <c r="L44" s="4">
        <v>605.70221000000004</v>
      </c>
      <c r="M44" s="4">
        <v>1073.66941</v>
      </c>
      <c r="N44" s="24">
        <v>0</v>
      </c>
      <c r="O44" s="94">
        <v>0</v>
      </c>
      <c r="P44" s="30">
        <f t="shared" si="14"/>
        <v>4770.8098900000005</v>
      </c>
    </row>
    <row r="45" spans="2:16" ht="21.75" thickBot="1">
      <c r="B45" s="8"/>
      <c r="C45" s="114"/>
      <c r="D45" s="4" t="s">
        <v>9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24">
        <v>0</v>
      </c>
      <c r="O45" s="28">
        <v>0</v>
      </c>
      <c r="P45" s="31">
        <f t="shared" si="14"/>
        <v>0</v>
      </c>
    </row>
    <row r="46" spans="2:16" ht="21.75" thickBot="1">
      <c r="B46" s="8"/>
      <c r="C46" s="114"/>
      <c r="D46" s="4" t="s">
        <v>10</v>
      </c>
      <c r="E46" s="4">
        <v>0</v>
      </c>
      <c r="F46" s="4">
        <v>1360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24">
        <v>0</v>
      </c>
      <c r="O46" s="59">
        <v>0</v>
      </c>
      <c r="P46" s="31">
        <f t="shared" si="14"/>
        <v>1360</v>
      </c>
    </row>
    <row r="47" spans="2:16" ht="32.25" thickBot="1">
      <c r="B47" s="8"/>
      <c r="C47" s="106"/>
      <c r="D47" s="4" t="s">
        <v>11</v>
      </c>
      <c r="E47" s="4">
        <v>0</v>
      </c>
      <c r="F47" s="4">
        <v>220.72200000000001</v>
      </c>
      <c r="G47" s="4">
        <v>354.41448000000003</v>
      </c>
      <c r="H47" s="4">
        <v>85.321290000000005</v>
      </c>
      <c r="I47" s="4">
        <v>0</v>
      </c>
      <c r="J47" s="4">
        <v>0</v>
      </c>
      <c r="K47" s="4">
        <v>1070.9804999999999</v>
      </c>
      <c r="L47" s="4">
        <v>605.70221000000004</v>
      </c>
      <c r="M47" s="4">
        <v>1073.66941</v>
      </c>
      <c r="N47" s="24">
        <v>0</v>
      </c>
      <c r="O47" s="28">
        <v>0</v>
      </c>
      <c r="P47" s="31">
        <f>SUM(E47:O47)</f>
        <v>3410.80989</v>
      </c>
    </row>
    <row r="48" spans="2:16" ht="6" customHeight="1">
      <c r="B48" s="8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26"/>
      <c r="O48" s="59">
        <v>0</v>
      </c>
      <c r="P48" s="31">
        <f t="shared" ref="P48:P69" si="16">SUM(E48:N48)</f>
        <v>0</v>
      </c>
    </row>
    <row r="49" spans="2:16" ht="54" customHeight="1" thickBot="1">
      <c r="B49" s="8"/>
      <c r="C49" s="126" t="s">
        <v>19</v>
      </c>
      <c r="D49" s="4" t="s">
        <v>8</v>
      </c>
      <c r="E49" s="4">
        <f>SUM(E50:E52)</f>
        <v>1588.115</v>
      </c>
      <c r="F49" s="4">
        <f t="shared" ref="F49:N49" si="17">SUM(F50:F52)</f>
        <v>0</v>
      </c>
      <c r="G49" s="4">
        <f t="shared" si="17"/>
        <v>1358.0989999999999</v>
      </c>
      <c r="H49" s="4">
        <f t="shared" si="17"/>
        <v>0</v>
      </c>
      <c r="I49" s="4">
        <f t="shared" si="17"/>
        <v>0</v>
      </c>
      <c r="J49" s="4">
        <f t="shared" si="17"/>
        <v>0</v>
      </c>
      <c r="K49" s="4">
        <f t="shared" si="17"/>
        <v>0</v>
      </c>
      <c r="L49" s="4">
        <f t="shared" si="17"/>
        <v>0</v>
      </c>
      <c r="M49" s="4">
        <f t="shared" si="17"/>
        <v>0</v>
      </c>
      <c r="N49" s="24">
        <f t="shared" si="17"/>
        <v>0</v>
      </c>
      <c r="O49" s="59">
        <v>0</v>
      </c>
      <c r="P49" s="31">
        <f>SUM(E49:O49)</f>
        <v>2946.2139999999999</v>
      </c>
    </row>
    <row r="50" spans="2:16" ht="21.75" thickBot="1">
      <c r="B50" s="8"/>
      <c r="C50" s="126"/>
      <c r="D50" s="4" t="s">
        <v>9</v>
      </c>
      <c r="E50" s="4">
        <f>E54+E58+E62+E66+E70</f>
        <v>0</v>
      </c>
      <c r="F50" s="4">
        <f t="shared" ref="F50:N50" si="18">F54+F58+F62+F66+F70</f>
        <v>0</v>
      </c>
      <c r="G50" s="4">
        <f t="shared" si="18"/>
        <v>0</v>
      </c>
      <c r="H50" s="4">
        <f t="shared" si="18"/>
        <v>0</v>
      </c>
      <c r="I50" s="4">
        <f t="shared" si="18"/>
        <v>0</v>
      </c>
      <c r="J50" s="4">
        <f t="shared" si="18"/>
        <v>0</v>
      </c>
      <c r="K50" s="4">
        <f t="shared" si="18"/>
        <v>0</v>
      </c>
      <c r="L50" s="4">
        <f t="shared" si="18"/>
        <v>0</v>
      </c>
      <c r="M50" s="4">
        <f t="shared" si="18"/>
        <v>0</v>
      </c>
      <c r="N50" s="24">
        <f t="shared" si="18"/>
        <v>0</v>
      </c>
      <c r="O50" s="28">
        <v>0</v>
      </c>
      <c r="P50" s="31">
        <f t="shared" ref="P50:P68" si="19">SUM(E50:O50)</f>
        <v>0</v>
      </c>
    </row>
    <row r="51" spans="2:16" ht="21.75" thickBot="1">
      <c r="B51" s="8"/>
      <c r="C51" s="126"/>
      <c r="D51" s="4" t="s">
        <v>10</v>
      </c>
      <c r="E51" s="4">
        <f>E55+E59+E63+E67+E71</f>
        <v>1508.7080000000001</v>
      </c>
      <c r="F51" s="4">
        <f t="shared" ref="F51:N51" si="20">F55+F59+F63+F67+F71</f>
        <v>0</v>
      </c>
      <c r="G51" s="4">
        <f t="shared" si="20"/>
        <v>1075.463</v>
      </c>
      <c r="H51" s="4">
        <f t="shared" si="20"/>
        <v>0</v>
      </c>
      <c r="I51" s="4">
        <f t="shared" si="20"/>
        <v>0</v>
      </c>
      <c r="J51" s="4">
        <f t="shared" si="20"/>
        <v>0</v>
      </c>
      <c r="K51" s="4">
        <f t="shared" si="20"/>
        <v>0</v>
      </c>
      <c r="L51" s="4">
        <f t="shared" si="20"/>
        <v>0</v>
      </c>
      <c r="M51" s="4">
        <f t="shared" si="20"/>
        <v>0</v>
      </c>
      <c r="N51" s="24">
        <f t="shared" si="20"/>
        <v>0</v>
      </c>
      <c r="O51" s="59">
        <v>0</v>
      </c>
      <c r="P51" s="31">
        <f t="shared" si="19"/>
        <v>2584.1710000000003</v>
      </c>
    </row>
    <row r="52" spans="2:16" ht="32.25" thickBot="1">
      <c r="B52" s="8"/>
      <c r="C52" s="126"/>
      <c r="D52" s="7" t="s">
        <v>11</v>
      </c>
      <c r="E52" s="7">
        <f>E56+E60+E64+E68+E72</f>
        <v>79.406999999999996</v>
      </c>
      <c r="F52" s="7">
        <f t="shared" ref="F52:N52" si="21">F56+F60+F64+F68+F72</f>
        <v>0</v>
      </c>
      <c r="G52" s="7">
        <f t="shared" si="21"/>
        <v>282.63600000000002</v>
      </c>
      <c r="H52" s="7">
        <f t="shared" si="21"/>
        <v>0</v>
      </c>
      <c r="I52" s="7">
        <f t="shared" si="21"/>
        <v>0</v>
      </c>
      <c r="J52" s="7">
        <f t="shared" si="21"/>
        <v>0</v>
      </c>
      <c r="K52" s="7">
        <f t="shared" si="21"/>
        <v>0</v>
      </c>
      <c r="L52" s="7">
        <f t="shared" si="21"/>
        <v>0</v>
      </c>
      <c r="M52" s="7">
        <f t="shared" si="21"/>
        <v>0</v>
      </c>
      <c r="N52" s="26">
        <f t="shared" si="21"/>
        <v>0</v>
      </c>
      <c r="O52" s="28">
        <v>0</v>
      </c>
      <c r="P52" s="31">
        <f t="shared" si="19"/>
        <v>362.04300000000001</v>
      </c>
    </row>
    <row r="53" spans="2:16" ht="36.75" customHeight="1">
      <c r="B53" s="8"/>
      <c r="C53" s="134" t="s">
        <v>20</v>
      </c>
      <c r="D53" s="41" t="s">
        <v>8</v>
      </c>
      <c r="E53" s="41">
        <f>SUM(E54:E56)</f>
        <v>1061.799</v>
      </c>
      <c r="F53" s="41">
        <f t="shared" ref="F53:N53" si="22">SUM(F54:F56)</f>
        <v>0</v>
      </c>
      <c r="G53" s="41">
        <f t="shared" si="22"/>
        <v>0</v>
      </c>
      <c r="H53" s="41">
        <f t="shared" si="22"/>
        <v>0</v>
      </c>
      <c r="I53" s="41">
        <f t="shared" si="22"/>
        <v>0</v>
      </c>
      <c r="J53" s="41">
        <f t="shared" si="22"/>
        <v>0</v>
      </c>
      <c r="K53" s="41">
        <f t="shared" si="22"/>
        <v>0</v>
      </c>
      <c r="L53" s="41">
        <f t="shared" si="22"/>
        <v>0</v>
      </c>
      <c r="M53" s="41">
        <f t="shared" si="22"/>
        <v>0</v>
      </c>
      <c r="N53" s="42">
        <f t="shared" si="22"/>
        <v>0</v>
      </c>
      <c r="O53" s="73">
        <v>0</v>
      </c>
      <c r="P53" s="38">
        <f t="shared" si="19"/>
        <v>1061.799</v>
      </c>
    </row>
    <row r="54" spans="2:16" ht="22.5">
      <c r="B54" s="8"/>
      <c r="C54" s="135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74">
        <v>0</v>
      </c>
      <c r="P54" s="38">
        <f t="shared" si="19"/>
        <v>0</v>
      </c>
    </row>
    <row r="55" spans="2:16" ht="22.5">
      <c r="B55" s="8"/>
      <c r="C55" s="135"/>
      <c r="D55" s="39" t="s">
        <v>10</v>
      </c>
      <c r="E55" s="39">
        <v>1008.708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74">
        <v>0</v>
      </c>
      <c r="P55" s="38">
        <f t="shared" si="19"/>
        <v>1008.708</v>
      </c>
    </row>
    <row r="56" spans="2:16" ht="33" customHeight="1" thickBot="1">
      <c r="B56" s="8"/>
      <c r="C56" s="136"/>
      <c r="D56" s="46" t="s">
        <v>11</v>
      </c>
      <c r="E56" s="46">
        <v>53.091000000000001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5">
        <v>0</v>
      </c>
      <c r="P56" s="38">
        <f t="shared" si="19"/>
        <v>53.091000000000001</v>
      </c>
    </row>
    <row r="57" spans="2:16" ht="24.75" customHeight="1">
      <c r="B57" s="8"/>
      <c r="C57" s="134" t="s">
        <v>21</v>
      </c>
      <c r="D57" s="41" t="s">
        <v>8</v>
      </c>
      <c r="E57" s="41">
        <f>SUM(E58:E60)</f>
        <v>526.31600000000003</v>
      </c>
      <c r="F57" s="41">
        <f t="shared" ref="F57:N57" si="23">SUM(F58:F60)</f>
        <v>0</v>
      </c>
      <c r="G57" s="41">
        <f t="shared" si="23"/>
        <v>0</v>
      </c>
      <c r="H57" s="41">
        <f t="shared" si="23"/>
        <v>0</v>
      </c>
      <c r="I57" s="41">
        <f t="shared" si="23"/>
        <v>0</v>
      </c>
      <c r="J57" s="41">
        <f t="shared" si="23"/>
        <v>0</v>
      </c>
      <c r="K57" s="41">
        <f t="shared" si="23"/>
        <v>0</v>
      </c>
      <c r="L57" s="41">
        <f t="shared" si="23"/>
        <v>0</v>
      </c>
      <c r="M57" s="41">
        <f t="shared" si="23"/>
        <v>0</v>
      </c>
      <c r="N57" s="42">
        <f t="shared" si="23"/>
        <v>0</v>
      </c>
      <c r="O57" s="73">
        <v>0</v>
      </c>
      <c r="P57" s="38">
        <f t="shared" si="19"/>
        <v>526.31600000000003</v>
      </c>
    </row>
    <row r="58" spans="2:16" ht="22.5">
      <c r="B58" s="8"/>
      <c r="C58" s="135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74">
        <v>0</v>
      </c>
      <c r="P58" s="38">
        <f t="shared" si="19"/>
        <v>0</v>
      </c>
    </row>
    <row r="59" spans="2:16" ht="22.5">
      <c r="B59" s="8"/>
      <c r="C59" s="135"/>
      <c r="D59" s="39" t="s">
        <v>10</v>
      </c>
      <c r="E59" s="39">
        <v>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74">
        <v>0</v>
      </c>
      <c r="P59" s="38">
        <f t="shared" si="19"/>
        <v>500</v>
      </c>
    </row>
    <row r="60" spans="2:16" ht="34.5" thickBot="1">
      <c r="B60" s="8"/>
      <c r="C60" s="136"/>
      <c r="D60" s="46" t="s">
        <v>11</v>
      </c>
      <c r="E60" s="46">
        <v>26.315999999999999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5">
        <v>0</v>
      </c>
      <c r="P60" s="38">
        <f t="shared" si="19"/>
        <v>26.315999999999999</v>
      </c>
    </row>
    <row r="61" spans="2:16" ht="29.25" customHeight="1">
      <c r="B61" s="8"/>
      <c r="C61" s="134" t="s">
        <v>22</v>
      </c>
      <c r="D61" s="41" t="s">
        <v>8</v>
      </c>
      <c r="E61" s="41">
        <f>SUM(E62:E64)</f>
        <v>0</v>
      </c>
      <c r="F61" s="41">
        <f t="shared" ref="F61:N61" si="24">SUM(F62:F64)</f>
        <v>0</v>
      </c>
      <c r="G61" s="41">
        <f t="shared" si="24"/>
        <v>666.86099999999999</v>
      </c>
      <c r="H61" s="41">
        <f t="shared" si="24"/>
        <v>0</v>
      </c>
      <c r="I61" s="41">
        <f t="shared" si="24"/>
        <v>0</v>
      </c>
      <c r="J61" s="41">
        <f t="shared" si="24"/>
        <v>0</v>
      </c>
      <c r="K61" s="41">
        <f t="shared" si="24"/>
        <v>0</v>
      </c>
      <c r="L61" s="41">
        <f t="shared" si="24"/>
        <v>0</v>
      </c>
      <c r="M61" s="41">
        <f t="shared" si="24"/>
        <v>0</v>
      </c>
      <c r="N61" s="42">
        <f t="shared" si="24"/>
        <v>0</v>
      </c>
      <c r="O61" s="73">
        <v>0</v>
      </c>
      <c r="P61" s="38">
        <f t="shared" si="19"/>
        <v>666.86099999999999</v>
      </c>
    </row>
    <row r="62" spans="2:16" ht="22.5">
      <c r="B62" s="8"/>
      <c r="C62" s="135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44">
        <v>0</v>
      </c>
      <c r="O62" s="74">
        <v>0</v>
      </c>
      <c r="P62" s="38">
        <f t="shared" si="19"/>
        <v>0</v>
      </c>
    </row>
    <row r="63" spans="2:16" ht="22.5">
      <c r="B63" s="8"/>
      <c r="C63" s="135"/>
      <c r="D63" s="39" t="s">
        <v>10</v>
      </c>
      <c r="E63" s="39">
        <v>0</v>
      </c>
      <c r="F63" s="39">
        <v>0</v>
      </c>
      <c r="G63" s="39">
        <v>522.87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44">
        <v>0</v>
      </c>
      <c r="O63" s="74">
        <v>0</v>
      </c>
      <c r="P63" s="38">
        <f t="shared" si="19"/>
        <v>522.87</v>
      </c>
    </row>
    <row r="64" spans="2:16" ht="34.5" thickBot="1">
      <c r="B64" s="8"/>
      <c r="C64" s="136"/>
      <c r="D64" s="46" t="s">
        <v>11</v>
      </c>
      <c r="E64" s="46">
        <v>0</v>
      </c>
      <c r="F64" s="46">
        <v>0</v>
      </c>
      <c r="G64" s="46">
        <v>143.99100000000001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7">
        <v>0</v>
      </c>
      <c r="O64" s="75">
        <v>0</v>
      </c>
      <c r="P64" s="38">
        <f t="shared" si="19"/>
        <v>143.99100000000001</v>
      </c>
    </row>
    <row r="65" spans="2:16" ht="28.5" customHeight="1">
      <c r="B65" s="8"/>
      <c r="C65" s="134" t="s">
        <v>23</v>
      </c>
      <c r="D65" s="41" t="s">
        <v>8</v>
      </c>
      <c r="E65" s="41">
        <f>SUM(E66:E68)</f>
        <v>0</v>
      </c>
      <c r="F65" s="41">
        <f t="shared" ref="F65:N65" si="25">SUM(F66:F68)</f>
        <v>0</v>
      </c>
      <c r="G65" s="41">
        <f t="shared" si="25"/>
        <v>691.23799999999994</v>
      </c>
      <c r="H65" s="41">
        <f t="shared" si="25"/>
        <v>0</v>
      </c>
      <c r="I65" s="41">
        <f t="shared" si="25"/>
        <v>0</v>
      </c>
      <c r="J65" s="41">
        <f t="shared" si="25"/>
        <v>0</v>
      </c>
      <c r="K65" s="41">
        <f t="shared" si="25"/>
        <v>0</v>
      </c>
      <c r="L65" s="41">
        <f t="shared" si="25"/>
        <v>0</v>
      </c>
      <c r="M65" s="41">
        <f t="shared" si="25"/>
        <v>0</v>
      </c>
      <c r="N65" s="42">
        <f t="shared" si="25"/>
        <v>0</v>
      </c>
      <c r="O65" s="68">
        <v>0</v>
      </c>
      <c r="P65" s="38">
        <f t="shared" si="19"/>
        <v>691.23799999999994</v>
      </c>
    </row>
    <row r="66" spans="2:16" ht="22.5">
      <c r="B66" s="8"/>
      <c r="C66" s="135"/>
      <c r="D66" s="39" t="s">
        <v>9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44">
        <v>0</v>
      </c>
      <c r="O66" s="69">
        <v>0</v>
      </c>
      <c r="P66" s="38">
        <f t="shared" si="19"/>
        <v>0</v>
      </c>
    </row>
    <row r="67" spans="2:16" ht="22.5">
      <c r="B67" s="8"/>
      <c r="C67" s="135"/>
      <c r="D67" s="39" t="s">
        <v>10</v>
      </c>
      <c r="E67" s="39">
        <v>0</v>
      </c>
      <c r="F67" s="39">
        <v>0</v>
      </c>
      <c r="G67" s="39">
        <v>552.59299999999996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44">
        <v>0</v>
      </c>
      <c r="O67" s="69">
        <v>0</v>
      </c>
      <c r="P67" s="38">
        <f t="shared" si="19"/>
        <v>552.59299999999996</v>
      </c>
    </row>
    <row r="68" spans="2:16" ht="34.5" thickBot="1">
      <c r="B68" s="8"/>
      <c r="C68" s="136"/>
      <c r="D68" s="46" t="s">
        <v>11</v>
      </c>
      <c r="E68" s="46">
        <v>0</v>
      </c>
      <c r="F68" s="46">
        <v>0</v>
      </c>
      <c r="G68" s="46">
        <v>138.64500000000001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7">
        <v>0</v>
      </c>
      <c r="O68" s="70">
        <v>0</v>
      </c>
      <c r="P68" s="38">
        <f t="shared" si="19"/>
        <v>138.64500000000001</v>
      </c>
    </row>
    <row r="69" spans="2:16" ht="23.25" customHeight="1">
      <c r="B69" s="8"/>
      <c r="C69" s="134" t="s">
        <v>24</v>
      </c>
      <c r="D69" s="41" t="s">
        <v>8</v>
      </c>
      <c r="E69" s="41">
        <f>SUM(E70:E72)</f>
        <v>0</v>
      </c>
      <c r="F69" s="41">
        <f t="shared" ref="F69:N69" si="26">SUM(F70:F72)</f>
        <v>0</v>
      </c>
      <c r="G69" s="41">
        <f t="shared" si="26"/>
        <v>0</v>
      </c>
      <c r="H69" s="41">
        <f t="shared" si="26"/>
        <v>0</v>
      </c>
      <c r="I69" s="41">
        <f t="shared" si="26"/>
        <v>0</v>
      </c>
      <c r="J69" s="41">
        <f t="shared" si="26"/>
        <v>0</v>
      </c>
      <c r="K69" s="41">
        <f t="shared" si="26"/>
        <v>0</v>
      </c>
      <c r="L69" s="41">
        <f t="shared" si="26"/>
        <v>0</v>
      </c>
      <c r="M69" s="41">
        <f t="shared" si="26"/>
        <v>0</v>
      </c>
      <c r="N69" s="76">
        <f t="shared" si="26"/>
        <v>0</v>
      </c>
      <c r="O69" s="73">
        <v>0</v>
      </c>
      <c r="P69" s="38">
        <f t="shared" si="16"/>
        <v>0</v>
      </c>
    </row>
    <row r="70" spans="2:16" ht="22.5">
      <c r="B70" s="8"/>
      <c r="C70" s="135"/>
      <c r="D70" s="39" t="s">
        <v>9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77">
        <v>0</v>
      </c>
      <c r="O70" s="74">
        <v>0</v>
      </c>
      <c r="P70" s="38">
        <f t="shared" ref="P70:P76" si="27">SUM(E70:O70)</f>
        <v>0</v>
      </c>
    </row>
    <row r="71" spans="2:16" ht="22.5">
      <c r="B71" s="8"/>
      <c r="C71" s="135"/>
      <c r="D71" s="39" t="s">
        <v>10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77">
        <v>0</v>
      </c>
      <c r="O71" s="74">
        <v>0</v>
      </c>
      <c r="P71" s="38">
        <f t="shared" si="27"/>
        <v>0</v>
      </c>
    </row>
    <row r="72" spans="2:16" ht="34.5" thickBot="1">
      <c r="B72" s="8"/>
      <c r="C72" s="136"/>
      <c r="D72" s="46" t="s">
        <v>11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78">
        <v>0</v>
      </c>
      <c r="O72" s="75">
        <v>0</v>
      </c>
      <c r="P72" s="38">
        <f t="shared" si="27"/>
        <v>0</v>
      </c>
    </row>
    <row r="73" spans="2:16" ht="15.75" thickBot="1">
      <c r="B73" s="8"/>
      <c r="C73" s="114" t="s">
        <v>25</v>
      </c>
      <c r="D73" s="4" t="s">
        <v>8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24">
        <v>0</v>
      </c>
      <c r="O73" s="58">
        <v>0</v>
      </c>
      <c r="P73" s="31">
        <f t="shared" si="27"/>
        <v>0</v>
      </c>
    </row>
    <row r="74" spans="2:16" ht="21.75" thickBot="1">
      <c r="B74" s="8"/>
      <c r="C74" s="114"/>
      <c r="D74" s="4" t="s">
        <v>9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24">
        <v>0</v>
      </c>
      <c r="O74" s="28">
        <v>0</v>
      </c>
      <c r="P74" s="31">
        <f t="shared" si="27"/>
        <v>0</v>
      </c>
    </row>
    <row r="75" spans="2:16" ht="21.75" thickBot="1">
      <c r="B75" s="8"/>
      <c r="C75" s="114"/>
      <c r="D75" s="4" t="s">
        <v>10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24">
        <v>0</v>
      </c>
      <c r="O75" s="59">
        <v>0</v>
      </c>
      <c r="P75" s="31">
        <f t="shared" si="27"/>
        <v>0</v>
      </c>
    </row>
    <row r="76" spans="2:16" ht="32.25" thickBot="1">
      <c r="B76" s="8"/>
      <c r="C76" s="106"/>
      <c r="D76" s="4" t="s">
        <v>11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24">
        <v>0</v>
      </c>
      <c r="O76" s="28">
        <v>0</v>
      </c>
      <c r="P76" s="31">
        <f t="shared" si="27"/>
        <v>0</v>
      </c>
    </row>
    <row r="77" spans="2:16" ht="59.25" customHeight="1" thickBot="1">
      <c r="B77" s="8"/>
      <c r="C77" s="105" t="s">
        <v>26</v>
      </c>
      <c r="D77" s="4" t="s">
        <v>8</v>
      </c>
      <c r="E77" s="4">
        <f>SUM(E78:E80)</f>
        <v>0</v>
      </c>
      <c r="F77" s="4">
        <f t="shared" ref="F77:N77" si="28">SUM(F78:F80)</f>
        <v>0</v>
      </c>
      <c r="G77" s="4">
        <f t="shared" si="28"/>
        <v>70</v>
      </c>
      <c r="H77" s="4">
        <f t="shared" si="28"/>
        <v>0</v>
      </c>
      <c r="I77" s="4">
        <f t="shared" si="28"/>
        <v>0</v>
      </c>
      <c r="J77" s="4">
        <f t="shared" si="28"/>
        <v>910</v>
      </c>
      <c r="K77" s="4">
        <f t="shared" si="28"/>
        <v>99.760999999999996</v>
      </c>
      <c r="L77" s="4">
        <f t="shared" si="28"/>
        <v>0</v>
      </c>
      <c r="M77" s="4">
        <f t="shared" si="28"/>
        <v>0</v>
      </c>
      <c r="N77" s="24">
        <f t="shared" si="28"/>
        <v>0</v>
      </c>
      <c r="O77" s="58">
        <v>0</v>
      </c>
      <c r="P77" s="31">
        <f t="shared" ref="P77:P80" si="29">SUM(E77:O77)</f>
        <v>1079.761</v>
      </c>
    </row>
    <row r="78" spans="2:16" ht="21.75" thickBot="1">
      <c r="B78" s="8"/>
      <c r="C78" s="114"/>
      <c r="D78" s="4" t="s">
        <v>9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24">
        <v>0</v>
      </c>
      <c r="O78" s="28">
        <v>0</v>
      </c>
      <c r="P78" s="31">
        <f t="shared" si="29"/>
        <v>0</v>
      </c>
    </row>
    <row r="79" spans="2:16" ht="21.75" thickBot="1">
      <c r="B79" s="8"/>
      <c r="C79" s="114"/>
      <c r="D79" s="4" t="s">
        <v>10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24">
        <v>0</v>
      </c>
      <c r="O79" s="28">
        <v>0</v>
      </c>
      <c r="P79" s="31">
        <f t="shared" si="29"/>
        <v>0</v>
      </c>
    </row>
    <row r="80" spans="2:16" ht="32.25" thickBot="1">
      <c r="B80" s="9"/>
      <c r="C80" s="106"/>
      <c r="D80" s="7" t="s">
        <v>11</v>
      </c>
      <c r="E80" s="7">
        <f>E84+E88+E92+E100+E104+E108</f>
        <v>0</v>
      </c>
      <c r="F80" s="7">
        <f t="shared" ref="F80:N80" si="30">F84+F88+F92+F100+F104+F108</f>
        <v>0</v>
      </c>
      <c r="G80" s="7">
        <f t="shared" si="30"/>
        <v>70</v>
      </c>
      <c r="H80" s="7">
        <f t="shared" si="30"/>
        <v>0</v>
      </c>
      <c r="I80" s="7">
        <f t="shared" si="30"/>
        <v>0</v>
      </c>
      <c r="J80" s="7">
        <f>J84+J88+J92+J100+J104+J108+J96</f>
        <v>910</v>
      </c>
      <c r="K80" s="7">
        <f t="shared" si="30"/>
        <v>99.760999999999996</v>
      </c>
      <c r="L80" s="7">
        <f t="shared" si="30"/>
        <v>0</v>
      </c>
      <c r="M80" s="7">
        <f t="shared" si="30"/>
        <v>0</v>
      </c>
      <c r="N80" s="26">
        <f t="shared" si="30"/>
        <v>0</v>
      </c>
      <c r="O80" s="60">
        <v>0</v>
      </c>
      <c r="P80" s="31">
        <f t="shared" si="29"/>
        <v>1079.761</v>
      </c>
    </row>
    <row r="81" spans="2:16" ht="26.25" customHeight="1">
      <c r="B81" s="105"/>
      <c r="C81" s="134" t="s">
        <v>27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73">
        <v>0</v>
      </c>
      <c r="P81" s="38">
        <f t="shared" ref="P81:P109" si="31">SUM(E81:O81)</f>
        <v>175</v>
      </c>
    </row>
    <row r="82" spans="2:16" ht="22.5">
      <c r="B82" s="114"/>
      <c r="C82" s="135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74">
        <v>0</v>
      </c>
      <c r="P82" s="38">
        <f t="shared" si="31"/>
        <v>0</v>
      </c>
    </row>
    <row r="83" spans="2:16" ht="22.5">
      <c r="B83" s="114"/>
      <c r="C83" s="135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74">
        <v>0</v>
      </c>
      <c r="P83" s="38">
        <f t="shared" si="31"/>
        <v>0</v>
      </c>
    </row>
    <row r="84" spans="2:16" ht="34.5" thickBot="1">
      <c r="B84" s="114"/>
      <c r="C84" s="136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5">
        <v>0</v>
      </c>
      <c r="P84" s="38">
        <f t="shared" si="31"/>
        <v>175</v>
      </c>
    </row>
    <row r="85" spans="2:16" ht="22.5" customHeight="1">
      <c r="B85" s="114"/>
      <c r="C85" s="134" t="s">
        <v>28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56">
        <v>105</v>
      </c>
      <c r="K85" s="41">
        <v>0</v>
      </c>
      <c r="L85" s="41">
        <v>0</v>
      </c>
      <c r="M85" s="41">
        <v>0</v>
      </c>
      <c r="N85" s="42">
        <v>0</v>
      </c>
      <c r="O85" s="73">
        <v>0</v>
      </c>
      <c r="P85" s="38">
        <f t="shared" si="31"/>
        <v>105</v>
      </c>
    </row>
    <row r="86" spans="2:16" ht="22.5">
      <c r="B86" s="114"/>
      <c r="C86" s="135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74">
        <v>0</v>
      </c>
      <c r="P86" s="38">
        <f t="shared" si="31"/>
        <v>0</v>
      </c>
    </row>
    <row r="87" spans="2:16" ht="22.5">
      <c r="B87" s="114"/>
      <c r="C87" s="135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74">
        <v>0</v>
      </c>
      <c r="P87" s="38">
        <f t="shared" si="31"/>
        <v>0</v>
      </c>
    </row>
    <row r="88" spans="2:16" ht="34.5" thickBot="1">
      <c r="B88" s="114"/>
      <c r="C88" s="136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105</v>
      </c>
      <c r="K88" s="46">
        <v>0</v>
      </c>
      <c r="L88" s="46">
        <v>0</v>
      </c>
      <c r="M88" s="46">
        <v>0</v>
      </c>
      <c r="N88" s="47">
        <v>0</v>
      </c>
      <c r="O88" s="75">
        <v>0</v>
      </c>
      <c r="P88" s="38">
        <f t="shared" si="31"/>
        <v>105</v>
      </c>
    </row>
    <row r="89" spans="2:16" ht="21" customHeight="1">
      <c r="B89" s="114"/>
      <c r="C89" s="134" t="s">
        <v>29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175</v>
      </c>
      <c r="K89" s="41">
        <v>0</v>
      </c>
      <c r="L89" s="41">
        <v>0</v>
      </c>
      <c r="M89" s="41">
        <v>0</v>
      </c>
      <c r="N89" s="42">
        <v>0</v>
      </c>
      <c r="O89" s="68">
        <v>0</v>
      </c>
      <c r="P89" s="38">
        <f t="shared" si="31"/>
        <v>175</v>
      </c>
    </row>
    <row r="90" spans="2:16" ht="22.5">
      <c r="B90" s="114"/>
      <c r="C90" s="135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9">
        <v>0</v>
      </c>
      <c r="P90" s="38">
        <f t="shared" si="31"/>
        <v>0</v>
      </c>
    </row>
    <row r="91" spans="2:16" ht="22.5">
      <c r="B91" s="114"/>
      <c r="C91" s="135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9">
        <v>0</v>
      </c>
      <c r="P91" s="38">
        <f t="shared" si="31"/>
        <v>0</v>
      </c>
    </row>
    <row r="92" spans="2:16" ht="34.5" thickBot="1">
      <c r="B92" s="114"/>
      <c r="C92" s="136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175</v>
      </c>
      <c r="K92" s="46">
        <v>0</v>
      </c>
      <c r="L92" s="46">
        <v>0</v>
      </c>
      <c r="M92" s="46">
        <v>0</v>
      </c>
      <c r="N92" s="47">
        <v>0</v>
      </c>
      <c r="O92" s="70">
        <v>0</v>
      </c>
      <c r="P92" s="38">
        <f t="shared" si="31"/>
        <v>175</v>
      </c>
    </row>
    <row r="93" spans="2:16" ht="28.5" customHeight="1">
      <c r="B93" s="114"/>
      <c r="C93" s="134" t="s">
        <v>30</v>
      </c>
      <c r="D93" s="40" t="s">
        <v>8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140</v>
      </c>
      <c r="K93" s="41">
        <v>0</v>
      </c>
      <c r="L93" s="41">
        <v>0</v>
      </c>
      <c r="M93" s="41">
        <v>0</v>
      </c>
      <c r="N93" s="42">
        <v>0</v>
      </c>
      <c r="O93" s="73">
        <v>0</v>
      </c>
      <c r="P93" s="38">
        <f t="shared" si="31"/>
        <v>140</v>
      </c>
    </row>
    <row r="94" spans="2:16" ht="22.5">
      <c r="B94" s="114"/>
      <c r="C94" s="135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74">
        <v>0</v>
      </c>
      <c r="P94" s="38">
        <f t="shared" si="31"/>
        <v>0</v>
      </c>
    </row>
    <row r="95" spans="2:16" ht="22.5">
      <c r="B95" s="114"/>
      <c r="C95" s="135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74">
        <v>0</v>
      </c>
      <c r="P95" s="38">
        <f t="shared" si="31"/>
        <v>0</v>
      </c>
    </row>
    <row r="96" spans="2:16" ht="34.5" thickBot="1">
      <c r="B96" s="114"/>
      <c r="C96" s="136"/>
      <c r="D96" s="45" t="s">
        <v>11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140</v>
      </c>
      <c r="K96" s="46">
        <v>0</v>
      </c>
      <c r="L96" s="46">
        <v>0</v>
      </c>
      <c r="M96" s="46">
        <v>0</v>
      </c>
      <c r="N96" s="47">
        <v>0</v>
      </c>
      <c r="O96" s="75">
        <v>0</v>
      </c>
      <c r="P96" s="38">
        <f t="shared" si="31"/>
        <v>140</v>
      </c>
    </row>
    <row r="97" spans="2:16" ht="21" customHeight="1">
      <c r="B97" s="114"/>
      <c r="C97" s="134" t="s">
        <v>31</v>
      </c>
      <c r="D97" s="40" t="s">
        <v>8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105</v>
      </c>
      <c r="K97" s="41">
        <v>0</v>
      </c>
      <c r="L97" s="41">
        <v>0</v>
      </c>
      <c r="M97" s="41">
        <v>0</v>
      </c>
      <c r="N97" s="42">
        <v>0</v>
      </c>
      <c r="O97" s="68">
        <v>0</v>
      </c>
      <c r="P97" s="38">
        <f t="shared" si="31"/>
        <v>105</v>
      </c>
    </row>
    <row r="98" spans="2:16" ht="22.5">
      <c r="B98" s="114"/>
      <c r="C98" s="135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9">
        <v>0</v>
      </c>
      <c r="P98" s="38">
        <f t="shared" si="31"/>
        <v>0</v>
      </c>
    </row>
    <row r="99" spans="2:16" ht="22.5">
      <c r="B99" s="114"/>
      <c r="C99" s="135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9">
        <v>0</v>
      </c>
      <c r="P99" s="38">
        <f t="shared" si="31"/>
        <v>0</v>
      </c>
    </row>
    <row r="100" spans="2:16" ht="34.5" thickBot="1">
      <c r="B100" s="114"/>
      <c r="C100" s="136"/>
      <c r="D100" s="45" t="s">
        <v>11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105</v>
      </c>
      <c r="K100" s="46">
        <v>0</v>
      </c>
      <c r="L100" s="46">
        <v>0</v>
      </c>
      <c r="M100" s="46">
        <v>0</v>
      </c>
      <c r="N100" s="47">
        <v>0</v>
      </c>
      <c r="O100" s="70">
        <v>0</v>
      </c>
      <c r="P100" s="38">
        <f t="shared" si="31"/>
        <v>105</v>
      </c>
    </row>
    <row r="101" spans="2:16" ht="24.75" customHeight="1">
      <c r="B101" s="114"/>
      <c r="C101" s="134" t="s">
        <v>32</v>
      </c>
      <c r="D101" s="40" t="s">
        <v>8</v>
      </c>
      <c r="E101" s="41">
        <v>0</v>
      </c>
      <c r="F101" s="41">
        <v>0</v>
      </c>
      <c r="G101" s="41">
        <v>70</v>
      </c>
      <c r="H101" s="41">
        <v>0</v>
      </c>
      <c r="I101" s="41">
        <v>0</v>
      </c>
      <c r="J101" s="41">
        <v>210</v>
      </c>
      <c r="K101" s="41">
        <v>0</v>
      </c>
      <c r="L101" s="41">
        <v>0</v>
      </c>
      <c r="M101" s="41">
        <v>0</v>
      </c>
      <c r="N101" s="42">
        <v>0</v>
      </c>
      <c r="O101" s="73">
        <v>0</v>
      </c>
      <c r="P101" s="38">
        <f t="shared" si="31"/>
        <v>280</v>
      </c>
    </row>
    <row r="102" spans="2:16" ht="22.5">
      <c r="B102" s="114"/>
      <c r="C102" s="135"/>
      <c r="D102" s="43" t="s">
        <v>9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v>0</v>
      </c>
      <c r="K102" s="39">
        <v>0</v>
      </c>
      <c r="L102" s="39">
        <v>0</v>
      </c>
      <c r="M102" s="39">
        <v>0</v>
      </c>
      <c r="N102" s="44">
        <v>0</v>
      </c>
      <c r="O102" s="74">
        <v>0</v>
      </c>
      <c r="P102" s="38">
        <f t="shared" si="31"/>
        <v>0</v>
      </c>
    </row>
    <row r="103" spans="2:16" ht="22.5">
      <c r="B103" s="114"/>
      <c r="C103" s="135"/>
      <c r="D103" s="43" t="s">
        <v>10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44">
        <v>0</v>
      </c>
      <c r="O103" s="74">
        <v>0</v>
      </c>
      <c r="P103" s="38">
        <f t="shared" si="31"/>
        <v>0</v>
      </c>
    </row>
    <row r="104" spans="2:16" ht="34.5" thickBot="1">
      <c r="B104" s="114"/>
      <c r="C104" s="136"/>
      <c r="D104" s="45" t="s">
        <v>11</v>
      </c>
      <c r="E104" s="46">
        <v>0</v>
      </c>
      <c r="F104" s="46">
        <v>0</v>
      </c>
      <c r="G104" s="46">
        <v>70</v>
      </c>
      <c r="H104" s="46">
        <v>0</v>
      </c>
      <c r="I104" s="46">
        <v>0</v>
      </c>
      <c r="J104" s="46">
        <v>210</v>
      </c>
      <c r="K104" s="46">
        <v>0</v>
      </c>
      <c r="L104" s="46">
        <v>0</v>
      </c>
      <c r="M104" s="46">
        <v>0</v>
      </c>
      <c r="N104" s="47">
        <v>0</v>
      </c>
      <c r="O104" s="75">
        <v>0</v>
      </c>
      <c r="P104" s="38">
        <f t="shared" si="31"/>
        <v>280</v>
      </c>
    </row>
    <row r="105" spans="2:16" ht="18" customHeight="1">
      <c r="B105" s="114"/>
      <c r="C105" s="134" t="s">
        <v>33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0</v>
      </c>
      <c r="J105" s="51">
        <v>0</v>
      </c>
      <c r="K105" s="51">
        <v>99.760999999999996</v>
      </c>
      <c r="L105" s="51">
        <v>0</v>
      </c>
      <c r="M105" s="51">
        <v>0</v>
      </c>
      <c r="N105" s="55">
        <v>0</v>
      </c>
      <c r="O105" s="68">
        <v>0</v>
      </c>
      <c r="P105" s="38">
        <f t="shared" si="31"/>
        <v>99.760999999999996</v>
      </c>
    </row>
    <row r="106" spans="2:16" ht="22.5">
      <c r="B106" s="114"/>
      <c r="C106" s="135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69">
        <v>0</v>
      </c>
      <c r="P106" s="38">
        <f t="shared" si="31"/>
        <v>0</v>
      </c>
    </row>
    <row r="107" spans="2:16" ht="22.5">
      <c r="B107" s="114"/>
      <c r="C107" s="135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69">
        <v>0</v>
      </c>
      <c r="P107" s="38">
        <f t="shared" si="31"/>
        <v>0</v>
      </c>
    </row>
    <row r="108" spans="2:16" ht="34.5" thickBot="1">
      <c r="B108" s="114"/>
      <c r="C108" s="136"/>
      <c r="D108" s="48" t="s">
        <v>11</v>
      </c>
      <c r="E108" s="49">
        <v>0</v>
      </c>
      <c r="F108" s="49">
        <v>0</v>
      </c>
      <c r="G108" s="49">
        <v>0</v>
      </c>
      <c r="H108" s="49">
        <v>0</v>
      </c>
      <c r="I108" s="49">
        <v>0</v>
      </c>
      <c r="J108" s="49">
        <v>0</v>
      </c>
      <c r="K108" s="49">
        <v>99.760999999999996</v>
      </c>
      <c r="L108" s="49">
        <v>0</v>
      </c>
      <c r="M108" s="49">
        <v>0</v>
      </c>
      <c r="N108" s="50">
        <v>0</v>
      </c>
      <c r="O108" s="70">
        <v>0</v>
      </c>
      <c r="P108" s="38">
        <f t="shared" si="31"/>
        <v>99.760999999999996</v>
      </c>
    </row>
    <row r="109" spans="2:16" ht="40.5" customHeight="1" thickBot="1">
      <c r="B109" s="114"/>
      <c r="C109" s="105" t="s">
        <v>34</v>
      </c>
      <c r="D109" s="28" t="s">
        <v>8</v>
      </c>
      <c r="E109" s="62">
        <f>SUM(E110:E112)</f>
        <v>0</v>
      </c>
      <c r="F109" s="62">
        <f t="shared" ref="F109:N109" si="32">SUM(F110:F112)</f>
        <v>0</v>
      </c>
      <c r="G109" s="62">
        <f t="shared" si="32"/>
        <v>0</v>
      </c>
      <c r="H109" s="62">
        <f t="shared" si="32"/>
        <v>0</v>
      </c>
      <c r="I109" s="62">
        <f t="shared" si="32"/>
        <v>156.93809999999999</v>
      </c>
      <c r="J109" s="62">
        <f t="shared" si="32"/>
        <v>3405.8654000000001</v>
      </c>
      <c r="K109" s="62">
        <f t="shared" si="32"/>
        <v>1796.7558599999998</v>
      </c>
      <c r="L109" s="62">
        <f t="shared" si="32"/>
        <v>1952.65</v>
      </c>
      <c r="M109" s="62">
        <f t="shared" si="32"/>
        <v>349.35599999999999</v>
      </c>
      <c r="N109" s="61">
        <f t="shared" si="32"/>
        <v>0</v>
      </c>
      <c r="O109" s="28">
        <v>0</v>
      </c>
      <c r="P109" s="31">
        <f t="shared" si="31"/>
        <v>7661.5653599999987</v>
      </c>
    </row>
    <row r="110" spans="2:16" ht="21.75" thickBot="1">
      <c r="B110" s="114"/>
      <c r="C110" s="114"/>
      <c r="D110" s="60" t="s">
        <v>9</v>
      </c>
      <c r="E110" s="4">
        <f>E114+E118+E122+E126+E130+E134+E138</f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24">
        <v>0</v>
      </c>
      <c r="O110" s="28">
        <v>0</v>
      </c>
      <c r="P110" s="31">
        <f t="shared" ref="P110:P116" si="33">SUM(E110:O110)</f>
        <v>0</v>
      </c>
    </row>
    <row r="111" spans="2:16" ht="21.75" thickBot="1">
      <c r="B111" s="114"/>
      <c r="C111" s="114"/>
      <c r="D111" s="60" t="s">
        <v>10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24">
        <v>0</v>
      </c>
      <c r="O111" s="28">
        <v>0</v>
      </c>
      <c r="P111" s="31">
        <f t="shared" si="33"/>
        <v>0</v>
      </c>
    </row>
    <row r="112" spans="2:16" ht="32.25" thickBot="1">
      <c r="B112" s="114"/>
      <c r="C112" s="106"/>
      <c r="D112" s="60" t="s">
        <v>11</v>
      </c>
      <c r="E112" s="4">
        <f>E116+E120+E124+E128+E132+E136+E140</f>
        <v>0</v>
      </c>
      <c r="F112" s="4">
        <f t="shared" ref="F112:N112" si="34">F116+F120+F124+F128+F132+F136+F140</f>
        <v>0</v>
      </c>
      <c r="G112" s="4">
        <f t="shared" si="34"/>
        <v>0</v>
      </c>
      <c r="H112" s="4">
        <f t="shared" si="34"/>
        <v>0</v>
      </c>
      <c r="I112" s="4">
        <f t="shared" si="34"/>
        <v>156.93809999999999</v>
      </c>
      <c r="J112" s="4">
        <f t="shared" si="34"/>
        <v>3405.8654000000001</v>
      </c>
      <c r="K112" s="4">
        <f t="shared" si="34"/>
        <v>1796.7558599999998</v>
      </c>
      <c r="L112" s="4">
        <f t="shared" si="34"/>
        <v>1952.65</v>
      </c>
      <c r="M112" s="4">
        <f t="shared" si="34"/>
        <v>349.35599999999999</v>
      </c>
      <c r="N112" s="24">
        <f t="shared" si="34"/>
        <v>0</v>
      </c>
      <c r="O112" s="28">
        <v>0</v>
      </c>
      <c r="P112" s="31">
        <f t="shared" si="33"/>
        <v>7661.5653599999987</v>
      </c>
    </row>
    <row r="113" spans="2:16" ht="23.25" customHeight="1">
      <c r="B113" s="114"/>
      <c r="C113" s="134" t="s">
        <v>35</v>
      </c>
      <c r="D113" s="53" t="s">
        <v>8</v>
      </c>
      <c r="E113" s="51">
        <v>0</v>
      </c>
      <c r="F113" s="51">
        <v>0</v>
      </c>
      <c r="G113" s="51">
        <v>0</v>
      </c>
      <c r="H113" s="51">
        <v>0</v>
      </c>
      <c r="I113" s="51">
        <v>156.93809999999999</v>
      </c>
      <c r="J113" s="51">
        <v>481.66969999999998</v>
      </c>
      <c r="K113" s="51">
        <v>0</v>
      </c>
      <c r="L113" s="51">
        <v>1300</v>
      </c>
      <c r="M113" s="51">
        <v>349.35599999999999</v>
      </c>
      <c r="N113" s="55">
        <v>0</v>
      </c>
      <c r="O113" s="73">
        <v>0</v>
      </c>
      <c r="P113" s="38">
        <f t="shared" si="33"/>
        <v>2287.9638</v>
      </c>
    </row>
    <row r="114" spans="2:16" ht="22.5">
      <c r="B114" s="114"/>
      <c r="C114" s="135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74">
        <v>0</v>
      </c>
      <c r="P114" s="38">
        <f t="shared" si="33"/>
        <v>0</v>
      </c>
    </row>
    <row r="115" spans="2:16" ht="22.5">
      <c r="B115" s="114"/>
      <c r="C115" s="135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74">
        <v>0</v>
      </c>
      <c r="P115" s="38">
        <f t="shared" si="33"/>
        <v>0</v>
      </c>
    </row>
    <row r="116" spans="2:16" ht="34.5" thickBot="1">
      <c r="B116" s="114"/>
      <c r="C116" s="136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46">
        <v>156.93809999999999</v>
      </c>
      <c r="J116" s="46">
        <v>481.66969999999998</v>
      </c>
      <c r="K116" s="46">
        <v>0</v>
      </c>
      <c r="L116" s="46">
        <v>1300</v>
      </c>
      <c r="M116" s="46">
        <v>349.35599999999999</v>
      </c>
      <c r="N116" s="47">
        <v>0</v>
      </c>
      <c r="O116" s="75">
        <v>0</v>
      </c>
      <c r="P116" s="38">
        <f t="shared" si="33"/>
        <v>2287.9638</v>
      </c>
    </row>
    <row r="117" spans="2:16" ht="27.75" customHeight="1">
      <c r="B117" s="114"/>
      <c r="C117" s="134" t="s">
        <v>36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1238.367</v>
      </c>
      <c r="K117" s="51">
        <v>0</v>
      </c>
      <c r="L117" s="51">
        <v>0</v>
      </c>
      <c r="M117" s="51">
        <v>0</v>
      </c>
      <c r="N117" s="55">
        <v>0</v>
      </c>
      <c r="O117" s="68">
        <v>0</v>
      </c>
      <c r="P117" s="38">
        <f t="shared" ref="P117:P140" si="35">SUM(E117:O117)</f>
        <v>1238.367</v>
      </c>
    </row>
    <row r="118" spans="2:16" ht="22.5">
      <c r="B118" s="114"/>
      <c r="C118" s="135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44">
        <v>0</v>
      </c>
      <c r="O118" s="69">
        <v>0</v>
      </c>
      <c r="P118" s="38">
        <f t="shared" si="35"/>
        <v>0</v>
      </c>
    </row>
    <row r="119" spans="2:16" ht="23.25" thickBot="1">
      <c r="B119" s="114"/>
      <c r="C119" s="135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44">
        <v>0</v>
      </c>
      <c r="O119" s="70">
        <v>0</v>
      </c>
      <c r="P119" s="38">
        <f t="shared" si="35"/>
        <v>0</v>
      </c>
    </row>
    <row r="120" spans="2:16" ht="34.5" thickBot="1">
      <c r="B120" s="114"/>
      <c r="C120" s="136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1238.367</v>
      </c>
      <c r="K120" s="49">
        <v>0</v>
      </c>
      <c r="L120" s="49">
        <v>0</v>
      </c>
      <c r="M120" s="49">
        <v>0</v>
      </c>
      <c r="N120" s="50">
        <v>0</v>
      </c>
      <c r="O120" s="65">
        <v>0</v>
      </c>
      <c r="P120" s="38">
        <f t="shared" si="35"/>
        <v>1238.367</v>
      </c>
    </row>
    <row r="121" spans="2:16" ht="38.25" customHeight="1">
      <c r="B121" s="114"/>
      <c r="C121" s="134" t="s">
        <v>37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56">
        <v>0</v>
      </c>
      <c r="J121" s="41">
        <v>147.9597</v>
      </c>
      <c r="K121" s="41">
        <v>377.48185999999998</v>
      </c>
      <c r="L121" s="41">
        <v>0</v>
      </c>
      <c r="M121" s="41">
        <v>0</v>
      </c>
      <c r="N121" s="42">
        <v>0</v>
      </c>
      <c r="O121" s="79">
        <v>0</v>
      </c>
      <c r="P121" s="38">
        <f t="shared" si="35"/>
        <v>525.44155999999998</v>
      </c>
    </row>
    <row r="122" spans="2:16" ht="22.5">
      <c r="B122" s="114"/>
      <c r="C122" s="135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52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74">
        <v>0</v>
      </c>
      <c r="P122" s="38">
        <f t="shared" si="35"/>
        <v>0</v>
      </c>
    </row>
    <row r="123" spans="2:16" ht="22.5">
      <c r="B123" s="114"/>
      <c r="C123" s="135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52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74">
        <v>0</v>
      </c>
      <c r="P123" s="38">
        <f t="shared" si="35"/>
        <v>0</v>
      </c>
    </row>
    <row r="124" spans="2:16" ht="34.5" thickBot="1">
      <c r="B124" s="114"/>
      <c r="C124" s="136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57">
        <v>0</v>
      </c>
      <c r="J124" s="46">
        <v>147.9597</v>
      </c>
      <c r="K124" s="46">
        <v>377.48185999999998</v>
      </c>
      <c r="L124" s="46">
        <v>0</v>
      </c>
      <c r="M124" s="46">
        <v>0</v>
      </c>
      <c r="N124" s="47">
        <v>0</v>
      </c>
      <c r="O124" s="75">
        <v>0</v>
      </c>
      <c r="P124" s="38">
        <f t="shared" si="35"/>
        <v>525.44155999999998</v>
      </c>
    </row>
    <row r="125" spans="2:16" ht="29.25" customHeight="1">
      <c r="B125" s="114"/>
      <c r="C125" s="134" t="s">
        <v>38</v>
      </c>
      <c r="D125" s="53" t="s">
        <v>8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808.34900000000005</v>
      </c>
      <c r="K125" s="51">
        <v>0</v>
      </c>
      <c r="L125" s="51">
        <v>0</v>
      </c>
      <c r="M125" s="51">
        <v>0</v>
      </c>
      <c r="N125" s="55">
        <v>0</v>
      </c>
      <c r="O125" s="68">
        <v>0</v>
      </c>
      <c r="P125" s="38">
        <f t="shared" si="35"/>
        <v>808.34900000000005</v>
      </c>
    </row>
    <row r="126" spans="2:16" ht="22.5">
      <c r="B126" s="114"/>
      <c r="C126" s="135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44">
        <v>0</v>
      </c>
      <c r="O126" s="69">
        <v>0</v>
      </c>
      <c r="P126" s="38">
        <f t="shared" si="35"/>
        <v>0</v>
      </c>
    </row>
    <row r="127" spans="2:16" ht="22.5">
      <c r="B127" s="114"/>
      <c r="C127" s="135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44">
        <v>0</v>
      </c>
      <c r="O127" s="69">
        <v>0</v>
      </c>
      <c r="P127" s="38">
        <f t="shared" si="35"/>
        <v>0</v>
      </c>
    </row>
    <row r="128" spans="2:16" ht="34.5" thickBot="1">
      <c r="B128" s="114"/>
      <c r="C128" s="136"/>
      <c r="D128" s="48" t="s">
        <v>11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808.34900000000005</v>
      </c>
      <c r="K128" s="49">
        <v>0</v>
      </c>
      <c r="L128" s="49">
        <v>0</v>
      </c>
      <c r="M128" s="49">
        <v>0</v>
      </c>
      <c r="N128" s="50">
        <v>0</v>
      </c>
      <c r="O128" s="70">
        <v>0</v>
      </c>
      <c r="P128" s="38">
        <f t="shared" si="35"/>
        <v>808.34900000000005</v>
      </c>
    </row>
    <row r="129" spans="2:16" ht="32.25" customHeight="1">
      <c r="B129" s="114"/>
      <c r="C129" s="134" t="s">
        <v>39</v>
      </c>
      <c r="D129" s="40" t="s">
        <v>8</v>
      </c>
      <c r="E129" s="41">
        <v>0</v>
      </c>
      <c r="F129" s="41">
        <v>0</v>
      </c>
      <c r="G129" s="41">
        <v>0</v>
      </c>
      <c r="H129" s="41">
        <v>0</v>
      </c>
      <c r="I129" s="41">
        <v>0</v>
      </c>
      <c r="J129" s="41">
        <v>729.52</v>
      </c>
      <c r="K129" s="41">
        <v>0</v>
      </c>
      <c r="L129" s="41">
        <v>0</v>
      </c>
      <c r="M129" s="41">
        <v>0</v>
      </c>
      <c r="N129" s="42">
        <v>0</v>
      </c>
      <c r="O129" s="80">
        <v>0</v>
      </c>
      <c r="P129" s="38">
        <f t="shared" si="35"/>
        <v>729.52</v>
      </c>
    </row>
    <row r="130" spans="2:16" ht="22.5">
      <c r="B130" s="114"/>
      <c r="C130" s="135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44">
        <v>0</v>
      </c>
      <c r="O130" s="69">
        <v>0</v>
      </c>
      <c r="P130" s="38">
        <f t="shared" si="35"/>
        <v>0</v>
      </c>
    </row>
    <row r="131" spans="2:16" ht="22.5">
      <c r="B131" s="114"/>
      <c r="C131" s="135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44">
        <v>0</v>
      </c>
      <c r="O131" s="69">
        <v>0</v>
      </c>
      <c r="P131" s="38">
        <f t="shared" si="35"/>
        <v>0</v>
      </c>
    </row>
    <row r="132" spans="2:16" ht="34.5" thickBot="1">
      <c r="B132" s="114"/>
      <c r="C132" s="136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729.52</v>
      </c>
      <c r="K132" s="46">
        <v>0</v>
      </c>
      <c r="L132" s="46">
        <v>0</v>
      </c>
      <c r="M132" s="46">
        <v>0</v>
      </c>
      <c r="N132" s="47">
        <v>0</v>
      </c>
      <c r="O132" s="81">
        <v>0</v>
      </c>
      <c r="P132" s="38">
        <f t="shared" si="35"/>
        <v>729.52</v>
      </c>
    </row>
    <row r="133" spans="2:16" ht="36" customHeight="1">
      <c r="B133" s="114"/>
      <c r="C133" s="134" t="s">
        <v>40</v>
      </c>
      <c r="D133" s="40" t="s">
        <v>8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56">
        <v>0</v>
      </c>
      <c r="K133" s="41">
        <v>1419.2739999999999</v>
      </c>
      <c r="L133" s="41">
        <v>0</v>
      </c>
      <c r="M133" s="41">
        <v>0</v>
      </c>
      <c r="N133" s="42">
        <v>0</v>
      </c>
      <c r="O133" s="80">
        <v>0</v>
      </c>
      <c r="P133" s="38">
        <f t="shared" si="35"/>
        <v>1419.2739999999999</v>
      </c>
    </row>
    <row r="134" spans="2:16" ht="22.5">
      <c r="B134" s="114"/>
      <c r="C134" s="135"/>
      <c r="D134" s="43" t="s">
        <v>9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52">
        <v>0</v>
      </c>
      <c r="K134" s="39">
        <v>0</v>
      </c>
      <c r="L134" s="39">
        <v>0</v>
      </c>
      <c r="M134" s="39">
        <v>0</v>
      </c>
      <c r="N134" s="44">
        <v>0</v>
      </c>
      <c r="O134" s="69">
        <v>0</v>
      </c>
      <c r="P134" s="38">
        <f t="shared" si="35"/>
        <v>0</v>
      </c>
    </row>
    <row r="135" spans="2:16" ht="22.5">
      <c r="B135" s="114"/>
      <c r="C135" s="135"/>
      <c r="D135" s="43" t="s">
        <v>10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52">
        <v>0</v>
      </c>
      <c r="K135" s="39">
        <v>0</v>
      </c>
      <c r="L135" s="39">
        <v>0</v>
      </c>
      <c r="M135" s="39">
        <v>0</v>
      </c>
      <c r="N135" s="44">
        <v>0</v>
      </c>
      <c r="O135" s="69">
        <v>0</v>
      </c>
      <c r="P135" s="38">
        <f t="shared" si="35"/>
        <v>0</v>
      </c>
    </row>
    <row r="136" spans="2:16" ht="34.5" thickBot="1">
      <c r="B136" s="106"/>
      <c r="C136" s="136"/>
      <c r="D136" s="45" t="s">
        <v>11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57">
        <v>0</v>
      </c>
      <c r="K136" s="46">
        <v>1419.2739999999999</v>
      </c>
      <c r="L136" s="46">
        <v>0</v>
      </c>
      <c r="M136" s="46">
        <v>0</v>
      </c>
      <c r="N136" s="47">
        <v>0</v>
      </c>
      <c r="O136" s="81">
        <v>0</v>
      </c>
      <c r="P136" s="38">
        <f t="shared" si="35"/>
        <v>1419.2739999999999</v>
      </c>
    </row>
    <row r="137" spans="2:16" ht="28.5" customHeight="1">
      <c r="B137" s="105"/>
      <c r="C137" s="134" t="s">
        <v>41</v>
      </c>
      <c r="D137" s="53" t="s">
        <v>8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4">
        <v>0</v>
      </c>
      <c r="K137" s="51">
        <v>0</v>
      </c>
      <c r="L137" s="51">
        <v>652.65</v>
      </c>
      <c r="M137" s="51">
        <v>0</v>
      </c>
      <c r="N137" s="55">
        <v>0</v>
      </c>
      <c r="O137" s="68">
        <v>0</v>
      </c>
      <c r="P137" s="38">
        <f t="shared" si="35"/>
        <v>652.65</v>
      </c>
    </row>
    <row r="138" spans="2:16" ht="22.5">
      <c r="B138" s="114"/>
      <c r="C138" s="135"/>
      <c r="D138" s="43" t="s">
        <v>9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52">
        <v>0</v>
      </c>
      <c r="K138" s="39">
        <v>0</v>
      </c>
      <c r="L138" s="39">
        <v>0</v>
      </c>
      <c r="M138" s="39">
        <v>0</v>
      </c>
      <c r="N138" s="44">
        <v>0</v>
      </c>
      <c r="O138" s="69">
        <v>0</v>
      </c>
      <c r="P138" s="38">
        <f t="shared" si="35"/>
        <v>0</v>
      </c>
    </row>
    <row r="139" spans="2:16" ht="22.5">
      <c r="B139" s="114"/>
      <c r="C139" s="135"/>
      <c r="D139" s="43" t="s">
        <v>10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52">
        <v>0</v>
      </c>
      <c r="K139" s="39">
        <v>0</v>
      </c>
      <c r="L139" s="39">
        <v>0</v>
      </c>
      <c r="M139" s="39">
        <v>0</v>
      </c>
      <c r="N139" s="44">
        <v>0</v>
      </c>
      <c r="O139" s="69">
        <v>0</v>
      </c>
      <c r="P139" s="38">
        <f t="shared" si="35"/>
        <v>0</v>
      </c>
    </row>
    <row r="140" spans="2:16" ht="34.5" thickBot="1">
      <c r="B140" s="106"/>
      <c r="C140" s="136"/>
      <c r="D140" s="45" t="s">
        <v>11</v>
      </c>
      <c r="E140" s="46">
        <v>0</v>
      </c>
      <c r="F140" s="46">
        <v>0</v>
      </c>
      <c r="G140" s="46">
        <v>0</v>
      </c>
      <c r="H140" s="46">
        <v>0</v>
      </c>
      <c r="I140" s="46">
        <v>0</v>
      </c>
      <c r="J140" s="57">
        <v>0</v>
      </c>
      <c r="K140" s="46">
        <v>0</v>
      </c>
      <c r="L140" s="46">
        <v>652.65</v>
      </c>
      <c r="M140" s="46">
        <v>0</v>
      </c>
      <c r="N140" s="47">
        <v>0</v>
      </c>
      <c r="O140" s="70">
        <v>0</v>
      </c>
      <c r="P140" s="38">
        <f t="shared" si="35"/>
        <v>652.65</v>
      </c>
    </row>
    <row r="141" spans="2:16" ht="42" customHeight="1" thickBot="1">
      <c r="B141" s="110"/>
      <c r="C141" s="139" t="s">
        <v>42</v>
      </c>
      <c r="D141" s="13" t="s">
        <v>8</v>
      </c>
      <c r="E141" s="13">
        <f>SUM(E142:E145)</f>
        <v>0</v>
      </c>
      <c r="F141" s="13">
        <f t="shared" ref="F141:O141" si="36">SUM(F142:F145)</f>
        <v>0</v>
      </c>
      <c r="G141" s="13">
        <f t="shared" si="36"/>
        <v>0</v>
      </c>
      <c r="H141" s="13">
        <f t="shared" si="36"/>
        <v>0</v>
      </c>
      <c r="I141" s="13">
        <f t="shared" si="36"/>
        <v>0</v>
      </c>
      <c r="J141" s="4">
        <f t="shared" si="36"/>
        <v>0</v>
      </c>
      <c r="K141" s="13">
        <f t="shared" si="36"/>
        <v>11118.734</v>
      </c>
      <c r="L141" s="13">
        <f t="shared" si="36"/>
        <v>10214.774650000001</v>
      </c>
      <c r="M141" s="13">
        <f t="shared" si="36"/>
        <v>287.77582999999998</v>
      </c>
      <c r="N141" s="27">
        <f t="shared" si="36"/>
        <v>0</v>
      </c>
      <c r="O141" s="66">
        <f t="shared" si="36"/>
        <v>0</v>
      </c>
      <c r="P141" s="31">
        <f>SUM(E141:O141)</f>
        <v>21621.284480000002</v>
      </c>
    </row>
    <row r="142" spans="2:16" ht="23.25" thickBot="1">
      <c r="B142" s="126"/>
      <c r="C142" s="140"/>
      <c r="D142" s="13" t="s">
        <v>9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4">
        <v>0</v>
      </c>
      <c r="K142" s="13">
        <v>0</v>
      </c>
      <c r="L142" s="13">
        <v>0</v>
      </c>
      <c r="M142" s="13">
        <v>0</v>
      </c>
      <c r="N142" s="27">
        <v>0</v>
      </c>
      <c r="O142" s="82">
        <v>0</v>
      </c>
      <c r="P142" s="31">
        <f t="shared" ref="P142:P164" si="37">SUM(E142:O142)</f>
        <v>0</v>
      </c>
    </row>
    <row r="143" spans="2:16" ht="23.25" thickBot="1">
      <c r="B143" s="126"/>
      <c r="C143" s="140"/>
      <c r="D143" s="13" t="s">
        <v>10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4">
        <v>0</v>
      </c>
      <c r="K143" s="13">
        <v>10006.86</v>
      </c>
      <c r="L143" s="13">
        <v>8226.1110000000008</v>
      </c>
      <c r="M143" s="13">
        <v>0</v>
      </c>
      <c r="N143" s="27">
        <v>0</v>
      </c>
      <c r="O143" s="67">
        <v>0</v>
      </c>
      <c r="P143" s="31">
        <f t="shared" si="37"/>
        <v>18232.971000000001</v>
      </c>
    </row>
    <row r="144" spans="2:16" ht="22.5">
      <c r="B144" s="126"/>
      <c r="C144" s="140"/>
      <c r="D144" s="12" t="s">
        <v>43</v>
      </c>
      <c r="E144" s="139">
        <v>0</v>
      </c>
      <c r="F144" s="139">
        <v>0</v>
      </c>
      <c r="G144" s="139">
        <v>0</v>
      </c>
      <c r="H144" s="139">
        <v>0</v>
      </c>
      <c r="I144" s="139">
        <v>0</v>
      </c>
      <c r="J144" s="105">
        <v>0</v>
      </c>
      <c r="K144" s="139">
        <v>1111.874</v>
      </c>
      <c r="L144" s="139">
        <v>1988.66365</v>
      </c>
      <c r="M144" s="139">
        <f>SUM(M154+M158)</f>
        <v>287.77582999999998</v>
      </c>
      <c r="N144" s="164">
        <v>0</v>
      </c>
      <c r="O144" s="160">
        <v>0</v>
      </c>
      <c r="P144" s="162">
        <f t="shared" si="37"/>
        <v>3388.3134800000003</v>
      </c>
    </row>
    <row r="145" spans="2:21" ht="15.75" thickBot="1">
      <c r="B145" s="126"/>
      <c r="C145" s="141"/>
      <c r="D145" s="13" t="s">
        <v>44</v>
      </c>
      <c r="E145" s="141"/>
      <c r="F145" s="141"/>
      <c r="G145" s="141"/>
      <c r="H145" s="141"/>
      <c r="I145" s="141"/>
      <c r="J145" s="106"/>
      <c r="K145" s="141"/>
      <c r="L145" s="141"/>
      <c r="M145" s="141"/>
      <c r="N145" s="165"/>
      <c r="O145" s="161"/>
      <c r="P145" s="163">
        <f t="shared" si="37"/>
        <v>0</v>
      </c>
    </row>
    <row r="146" spans="2:21" ht="36" customHeight="1" thickBot="1">
      <c r="B146" s="126"/>
      <c r="C146" s="142" t="s">
        <v>45</v>
      </c>
      <c r="D146" s="10" t="s">
        <v>8</v>
      </c>
      <c r="E146" s="10">
        <f t="shared" ref="E146:N146" si="38">SUM(E147:E150)</f>
        <v>0</v>
      </c>
      <c r="F146" s="10">
        <f t="shared" si="38"/>
        <v>0</v>
      </c>
      <c r="G146" s="10">
        <f t="shared" si="38"/>
        <v>0</v>
      </c>
      <c r="H146" s="10">
        <f t="shared" si="38"/>
        <v>0</v>
      </c>
      <c r="I146" s="10">
        <f t="shared" si="38"/>
        <v>0</v>
      </c>
      <c r="J146" s="10">
        <f t="shared" si="38"/>
        <v>0</v>
      </c>
      <c r="K146" s="10">
        <f t="shared" si="38"/>
        <v>11118.734</v>
      </c>
      <c r="L146" s="10">
        <f t="shared" si="38"/>
        <v>10214.774650000001</v>
      </c>
      <c r="M146" s="10">
        <f t="shared" si="38"/>
        <v>0</v>
      </c>
      <c r="N146" s="25">
        <f t="shared" si="38"/>
        <v>0</v>
      </c>
      <c r="O146" s="83">
        <v>0</v>
      </c>
      <c r="P146" s="31">
        <f t="shared" si="37"/>
        <v>21333.508650000003</v>
      </c>
    </row>
    <row r="147" spans="2:21" ht="23.25" thickBot="1">
      <c r="B147" s="126"/>
      <c r="C147" s="158"/>
      <c r="D147" s="10" t="s">
        <v>9</v>
      </c>
      <c r="E147" s="10">
        <v>0</v>
      </c>
      <c r="F147" s="10">
        <v>0</v>
      </c>
      <c r="G147" s="10">
        <v>0</v>
      </c>
      <c r="H147" s="10">
        <v>0</v>
      </c>
      <c r="I147" s="10">
        <v>0</v>
      </c>
      <c r="J147" s="10">
        <v>0</v>
      </c>
      <c r="K147" s="10">
        <v>0</v>
      </c>
      <c r="L147" s="10">
        <v>0</v>
      </c>
      <c r="M147" s="10">
        <v>0</v>
      </c>
      <c r="N147" s="25">
        <v>0</v>
      </c>
      <c r="O147" s="83">
        <v>0</v>
      </c>
      <c r="P147" s="31">
        <f t="shared" si="37"/>
        <v>0</v>
      </c>
    </row>
    <row r="148" spans="2:21" ht="23.25" thickBot="1">
      <c r="B148" s="126"/>
      <c r="C148" s="158"/>
      <c r="D148" s="10" t="s">
        <v>10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10006.86</v>
      </c>
      <c r="L148" s="10">
        <v>8226.1110000000008</v>
      </c>
      <c r="M148" s="10">
        <v>0</v>
      </c>
      <c r="N148" s="25">
        <v>0</v>
      </c>
      <c r="O148" s="83">
        <v>0</v>
      </c>
      <c r="P148" s="31">
        <f t="shared" si="37"/>
        <v>18232.971000000001</v>
      </c>
    </row>
    <row r="149" spans="2:21" ht="18" customHeight="1">
      <c r="B149" s="126"/>
      <c r="C149" s="158"/>
      <c r="D149" s="142" t="s">
        <v>11</v>
      </c>
      <c r="E149" s="142">
        <v>0</v>
      </c>
      <c r="F149" s="142">
        <v>0</v>
      </c>
      <c r="G149" s="142">
        <v>0</v>
      </c>
      <c r="H149" s="142">
        <v>0</v>
      </c>
      <c r="I149" s="142">
        <v>0</v>
      </c>
      <c r="J149" s="142">
        <v>0</v>
      </c>
      <c r="K149" s="142">
        <v>1111.874</v>
      </c>
      <c r="L149" s="142">
        <v>1988.66365</v>
      </c>
      <c r="M149" s="142">
        <v>0</v>
      </c>
      <c r="N149" s="134">
        <v>0</v>
      </c>
      <c r="O149" s="137">
        <v>0</v>
      </c>
      <c r="P149" s="162">
        <f t="shared" si="37"/>
        <v>3100.5376500000002</v>
      </c>
    </row>
    <row r="150" spans="2:21" ht="15.75" thickBot="1">
      <c r="B150" s="126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36"/>
      <c r="O150" s="159"/>
      <c r="P150" s="163">
        <f t="shared" si="37"/>
        <v>0</v>
      </c>
    </row>
    <row r="151" spans="2:21" ht="15.75" thickBot="1">
      <c r="B151" s="126"/>
      <c r="C151" s="137" t="s">
        <v>163</v>
      </c>
      <c r="D151" s="10" t="s">
        <v>8</v>
      </c>
      <c r="E151" s="10">
        <f t="shared" ref="E151:O151" si="39">SUM(E152:E155)</f>
        <v>0</v>
      </c>
      <c r="F151" s="10">
        <f t="shared" si="39"/>
        <v>0</v>
      </c>
      <c r="G151" s="10">
        <f t="shared" si="39"/>
        <v>0</v>
      </c>
      <c r="H151" s="10">
        <f t="shared" si="39"/>
        <v>0</v>
      </c>
      <c r="I151" s="10">
        <f t="shared" si="39"/>
        <v>0</v>
      </c>
      <c r="J151" s="10">
        <f t="shared" si="39"/>
        <v>0</v>
      </c>
      <c r="K151" s="10">
        <f t="shared" si="39"/>
        <v>0</v>
      </c>
      <c r="L151" s="10">
        <f t="shared" si="39"/>
        <v>0</v>
      </c>
      <c r="M151" s="10">
        <f>SUM(M152:M154)</f>
        <v>287.77582999999998</v>
      </c>
      <c r="N151" s="92">
        <f t="shared" si="39"/>
        <v>0</v>
      </c>
      <c r="O151" s="96">
        <f t="shared" si="39"/>
        <v>0</v>
      </c>
      <c r="P151" s="91">
        <f t="shared" si="37"/>
        <v>287.77582999999998</v>
      </c>
    </row>
    <row r="152" spans="2:21" ht="23.25" thickBot="1">
      <c r="B152" s="126"/>
      <c r="C152" s="138"/>
      <c r="D152" s="10" t="s">
        <v>9</v>
      </c>
      <c r="E152" s="10">
        <v>0</v>
      </c>
      <c r="F152" s="10">
        <v>0</v>
      </c>
      <c r="G152" s="10">
        <v>0</v>
      </c>
      <c r="H152" s="10">
        <v>0</v>
      </c>
      <c r="I152" s="10">
        <v>0</v>
      </c>
      <c r="J152" s="10">
        <v>0</v>
      </c>
      <c r="K152" s="10">
        <v>0</v>
      </c>
      <c r="L152" s="10">
        <v>0</v>
      </c>
      <c r="M152" s="10">
        <v>0</v>
      </c>
      <c r="N152" s="92">
        <v>0</v>
      </c>
      <c r="O152" s="96">
        <v>0</v>
      </c>
      <c r="P152" s="91">
        <f t="shared" si="37"/>
        <v>0</v>
      </c>
    </row>
    <row r="153" spans="2:21" ht="23.25" thickBot="1">
      <c r="B153" s="126"/>
      <c r="C153" s="138"/>
      <c r="D153" s="10" t="s">
        <v>10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92">
        <v>0</v>
      </c>
      <c r="O153" s="96">
        <v>0</v>
      </c>
      <c r="P153" s="91">
        <f t="shared" si="37"/>
        <v>0</v>
      </c>
    </row>
    <row r="154" spans="2:21" ht="36" customHeight="1" thickBot="1">
      <c r="B154" s="126"/>
      <c r="C154" s="159"/>
      <c r="D154" s="83" t="s">
        <v>11</v>
      </c>
      <c r="E154" s="10">
        <v>0</v>
      </c>
      <c r="F154" s="10">
        <v>0</v>
      </c>
      <c r="G154" s="10">
        <v>0</v>
      </c>
      <c r="H154" s="10">
        <v>0</v>
      </c>
      <c r="I154" s="10">
        <v>0</v>
      </c>
      <c r="J154" s="10">
        <v>0</v>
      </c>
      <c r="K154" s="10">
        <v>0</v>
      </c>
      <c r="L154" s="10">
        <v>0</v>
      </c>
      <c r="M154" s="10">
        <v>287.77582999999998</v>
      </c>
      <c r="N154" s="92">
        <v>0</v>
      </c>
      <c r="O154" s="96">
        <v>0</v>
      </c>
      <c r="P154" s="91">
        <f t="shared" si="37"/>
        <v>287.77582999999998</v>
      </c>
    </row>
    <row r="155" spans="2:21" ht="15.75" thickBot="1">
      <c r="B155" s="126"/>
      <c r="C155" s="137" t="s">
        <v>164</v>
      </c>
      <c r="D155" s="10" t="s">
        <v>8</v>
      </c>
      <c r="E155" s="10">
        <f t="shared" ref="E155:O155" si="40">SUM(E156:E159)</f>
        <v>0</v>
      </c>
      <c r="F155" s="10">
        <f t="shared" si="40"/>
        <v>0</v>
      </c>
      <c r="G155" s="10">
        <f t="shared" si="40"/>
        <v>0</v>
      </c>
      <c r="H155" s="10">
        <f t="shared" si="40"/>
        <v>0</v>
      </c>
      <c r="I155" s="10">
        <f t="shared" si="40"/>
        <v>0</v>
      </c>
      <c r="J155" s="10">
        <f t="shared" si="40"/>
        <v>0</v>
      </c>
      <c r="K155" s="10">
        <f t="shared" si="40"/>
        <v>0</v>
      </c>
      <c r="L155" s="10">
        <f t="shared" si="40"/>
        <v>0</v>
      </c>
      <c r="M155" s="10">
        <f t="shared" si="40"/>
        <v>0</v>
      </c>
      <c r="N155" s="92">
        <f t="shared" si="40"/>
        <v>0</v>
      </c>
      <c r="O155" s="96">
        <f t="shared" si="40"/>
        <v>0</v>
      </c>
      <c r="P155" s="91">
        <f t="shared" si="37"/>
        <v>0</v>
      </c>
    </row>
    <row r="156" spans="2:21" ht="23.25" thickBot="1">
      <c r="B156" s="126"/>
      <c r="C156" s="138"/>
      <c r="D156" s="10" t="s">
        <v>9</v>
      </c>
      <c r="E156" s="10">
        <v>0</v>
      </c>
      <c r="F156" s="10">
        <v>0</v>
      </c>
      <c r="G156" s="10">
        <v>0</v>
      </c>
      <c r="H156" s="10">
        <v>0</v>
      </c>
      <c r="I156" s="10">
        <v>0</v>
      </c>
      <c r="J156" s="10">
        <v>0</v>
      </c>
      <c r="K156" s="10">
        <v>0</v>
      </c>
      <c r="L156" s="10">
        <v>0</v>
      </c>
      <c r="M156" s="10">
        <v>0</v>
      </c>
      <c r="N156" s="92">
        <v>0</v>
      </c>
      <c r="O156" s="96">
        <v>0</v>
      </c>
      <c r="P156" s="91">
        <f t="shared" si="37"/>
        <v>0</v>
      </c>
    </row>
    <row r="157" spans="2:21" ht="23.25" thickBot="1">
      <c r="B157" s="126"/>
      <c r="C157" s="138"/>
      <c r="D157" s="10" t="s">
        <v>10</v>
      </c>
      <c r="E157" s="10">
        <v>0</v>
      </c>
      <c r="F157" s="10">
        <v>0</v>
      </c>
      <c r="G157" s="10">
        <v>0</v>
      </c>
      <c r="H157" s="10">
        <v>0</v>
      </c>
      <c r="I157" s="10">
        <v>0</v>
      </c>
      <c r="J157" s="10">
        <v>0</v>
      </c>
      <c r="K157" s="10">
        <v>0</v>
      </c>
      <c r="L157" s="10">
        <v>0</v>
      </c>
      <c r="M157" s="10">
        <v>0</v>
      </c>
      <c r="N157" s="92">
        <v>0</v>
      </c>
      <c r="O157" s="96">
        <v>0</v>
      </c>
      <c r="P157" s="91">
        <f t="shared" si="37"/>
        <v>0</v>
      </c>
      <c r="U157" t="s">
        <v>162</v>
      </c>
    </row>
    <row r="158" spans="2:21" ht="34.5" thickBot="1">
      <c r="B158" s="126"/>
      <c r="C158" s="159"/>
      <c r="D158" s="83" t="s">
        <v>11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0</v>
      </c>
      <c r="M158" s="10">
        <v>0</v>
      </c>
      <c r="N158" s="92">
        <v>0</v>
      </c>
      <c r="O158" s="96">
        <v>0</v>
      </c>
      <c r="P158" s="91">
        <f t="shared" si="37"/>
        <v>0</v>
      </c>
    </row>
    <row r="159" spans="2:21" ht="15.75" customHeight="1" thickBot="1">
      <c r="B159" s="90"/>
      <c r="C159" s="93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92"/>
      <c r="O159" s="96"/>
      <c r="P159" s="91"/>
    </row>
    <row r="160" spans="2:21" ht="15.75" customHeight="1" thickBot="1">
      <c r="B160" s="90"/>
      <c r="C160" s="93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92"/>
      <c r="O160" s="96"/>
      <c r="P160" s="91"/>
    </row>
    <row r="161" spans="2:16" ht="15.75" customHeight="1" thickBot="1">
      <c r="B161" s="105"/>
      <c r="C161" s="139" t="s">
        <v>46</v>
      </c>
      <c r="D161" s="13" t="s">
        <v>8</v>
      </c>
      <c r="E161" s="13">
        <f t="shared" ref="E161:N161" si="41">SUM(E162:E164)</f>
        <v>0</v>
      </c>
      <c r="F161" s="13">
        <f t="shared" si="41"/>
        <v>0</v>
      </c>
      <c r="G161" s="13">
        <f t="shared" si="41"/>
        <v>0</v>
      </c>
      <c r="H161" s="13">
        <f t="shared" si="41"/>
        <v>0</v>
      </c>
      <c r="I161" s="13">
        <f t="shared" si="41"/>
        <v>0</v>
      </c>
      <c r="J161" s="13">
        <f t="shared" si="41"/>
        <v>0</v>
      </c>
      <c r="K161" s="13">
        <f t="shared" si="41"/>
        <v>0</v>
      </c>
      <c r="L161" s="4">
        <f t="shared" si="41"/>
        <v>20076.304</v>
      </c>
      <c r="M161" s="86">
        <f t="shared" si="41"/>
        <v>18236.231449999999</v>
      </c>
      <c r="N161" s="82">
        <f t="shared" si="41"/>
        <v>0</v>
      </c>
      <c r="O161" s="84">
        <v>0</v>
      </c>
      <c r="P161" s="31">
        <f t="shared" si="37"/>
        <v>38312.535449999996</v>
      </c>
    </row>
    <row r="162" spans="2:16" ht="23.25" thickBot="1">
      <c r="B162" s="114"/>
      <c r="C162" s="140"/>
      <c r="D162" s="13" t="s">
        <v>9</v>
      </c>
      <c r="E162" s="13">
        <f>SUM(E166+E170+E174)</f>
        <v>0</v>
      </c>
      <c r="F162" s="13">
        <f t="shared" ref="F162:N162" si="42">SUM(F166+F170+F174)</f>
        <v>0</v>
      </c>
      <c r="G162" s="13">
        <f t="shared" si="42"/>
        <v>0</v>
      </c>
      <c r="H162" s="13">
        <f t="shared" si="42"/>
        <v>0</v>
      </c>
      <c r="I162" s="13">
        <f t="shared" si="42"/>
        <v>0</v>
      </c>
      <c r="J162" s="13">
        <f t="shared" si="42"/>
        <v>0</v>
      </c>
      <c r="K162" s="13">
        <f t="shared" si="42"/>
        <v>0</v>
      </c>
      <c r="L162" s="4">
        <f>SUM(L166+L170+L174)</f>
        <v>18727.8</v>
      </c>
      <c r="M162" s="86">
        <f>SUM(M166+M170+M174)</f>
        <v>16589.8</v>
      </c>
      <c r="N162" s="27">
        <f t="shared" si="42"/>
        <v>0</v>
      </c>
      <c r="O162" s="82">
        <v>0</v>
      </c>
      <c r="P162" s="31">
        <f t="shared" si="37"/>
        <v>35317.599999999999</v>
      </c>
    </row>
    <row r="163" spans="2:16" ht="23.25" thickBot="1">
      <c r="B163" s="114"/>
      <c r="C163" s="140"/>
      <c r="D163" s="13" t="s">
        <v>10</v>
      </c>
      <c r="E163" s="13">
        <f>SUM(E167+E171+E175)</f>
        <v>0</v>
      </c>
      <c r="F163" s="13">
        <f t="shared" ref="F163:N163" si="43">SUM(F167+F171+F175)</f>
        <v>0</v>
      </c>
      <c r="G163" s="13">
        <f t="shared" si="43"/>
        <v>0</v>
      </c>
      <c r="H163" s="13">
        <f t="shared" si="43"/>
        <v>0</v>
      </c>
      <c r="I163" s="13">
        <f t="shared" si="43"/>
        <v>0</v>
      </c>
      <c r="J163" s="13">
        <f t="shared" si="43"/>
        <v>0</v>
      </c>
      <c r="K163" s="13">
        <f t="shared" si="43"/>
        <v>0</v>
      </c>
      <c r="L163" s="4">
        <f t="shared" si="43"/>
        <v>379.23099999999999</v>
      </c>
      <c r="M163" s="86">
        <f t="shared" si="43"/>
        <v>336.26644999999996</v>
      </c>
      <c r="N163" s="27">
        <f t="shared" si="43"/>
        <v>0</v>
      </c>
      <c r="O163" s="82">
        <v>0</v>
      </c>
      <c r="P163" s="31">
        <f t="shared" si="37"/>
        <v>715.49744999999996</v>
      </c>
    </row>
    <row r="164" spans="2:16" ht="15.75" customHeight="1" thickBot="1">
      <c r="B164" s="114"/>
      <c r="C164" s="141"/>
      <c r="D164" s="13" t="s">
        <v>11</v>
      </c>
      <c r="E164" s="13">
        <f>SUM(E168+E172+E176)</f>
        <v>0</v>
      </c>
      <c r="F164" s="13">
        <f t="shared" ref="F164:N164" si="44">SUM(F168+F172+F176)</f>
        <v>0</v>
      </c>
      <c r="G164" s="13">
        <f t="shared" si="44"/>
        <v>0</v>
      </c>
      <c r="H164" s="13">
        <f t="shared" si="44"/>
        <v>0</v>
      </c>
      <c r="I164" s="13">
        <f t="shared" si="44"/>
        <v>0</v>
      </c>
      <c r="J164" s="13">
        <f t="shared" si="44"/>
        <v>0</v>
      </c>
      <c r="K164" s="13">
        <f t="shared" si="44"/>
        <v>0</v>
      </c>
      <c r="L164" s="4">
        <f t="shared" si="44"/>
        <v>969.27299999999991</v>
      </c>
      <c r="M164" s="86">
        <f t="shared" si="44"/>
        <v>1310.165</v>
      </c>
      <c r="N164" s="27">
        <f t="shared" si="44"/>
        <v>0</v>
      </c>
      <c r="O164" s="82">
        <v>0</v>
      </c>
      <c r="P164" s="31">
        <f t="shared" si="37"/>
        <v>2279.4380000000001</v>
      </c>
    </row>
    <row r="165" spans="2:16" ht="61.5" customHeight="1" thickBot="1">
      <c r="B165" s="114"/>
      <c r="C165" s="139" t="s">
        <v>47</v>
      </c>
      <c r="D165" s="10" t="s">
        <v>8</v>
      </c>
      <c r="E165" s="10">
        <f>SUM(E166:E168)</f>
        <v>0</v>
      </c>
      <c r="F165" s="10">
        <f t="shared" ref="F165:N165" si="45">SUM(F166:F168)</f>
        <v>0</v>
      </c>
      <c r="G165" s="10">
        <f t="shared" si="45"/>
        <v>0</v>
      </c>
      <c r="H165" s="10">
        <f t="shared" si="45"/>
        <v>0</v>
      </c>
      <c r="I165" s="10">
        <f t="shared" si="45"/>
        <v>0</v>
      </c>
      <c r="J165" s="10">
        <f t="shared" si="45"/>
        <v>0</v>
      </c>
      <c r="K165" s="10">
        <f t="shared" si="45"/>
        <v>0</v>
      </c>
      <c r="L165" s="10">
        <f t="shared" si="45"/>
        <v>7943.2649999999994</v>
      </c>
      <c r="M165" s="10">
        <f t="shared" si="45"/>
        <v>6276.4814499999993</v>
      </c>
      <c r="N165" s="25">
        <f t="shared" si="45"/>
        <v>0</v>
      </c>
      <c r="O165" s="83">
        <v>0</v>
      </c>
      <c r="P165" s="31">
        <f t="shared" ref="P165:P177" si="46">SUM(E165:O165)</f>
        <v>14219.746449999999</v>
      </c>
    </row>
    <row r="166" spans="2:16" ht="23.25" thickBot="1">
      <c r="B166" s="114"/>
      <c r="C166" s="140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7261.5</v>
      </c>
      <c r="M166" s="10">
        <v>5627.4</v>
      </c>
      <c r="N166" s="25">
        <v>0</v>
      </c>
      <c r="O166" s="83">
        <v>0</v>
      </c>
      <c r="P166" s="31">
        <f t="shared" si="46"/>
        <v>12888.9</v>
      </c>
    </row>
    <row r="167" spans="2:16" ht="23.25" thickBot="1">
      <c r="B167" s="114"/>
      <c r="C167" s="140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145.22999999999999</v>
      </c>
      <c r="M167" s="10">
        <v>112.54644999999999</v>
      </c>
      <c r="N167" s="25">
        <v>0</v>
      </c>
      <c r="O167" s="83">
        <v>0</v>
      </c>
      <c r="P167" s="31">
        <f t="shared" si="46"/>
        <v>257.77644999999995</v>
      </c>
    </row>
    <row r="168" spans="2:16" ht="34.5" thickBot="1">
      <c r="B168" s="114"/>
      <c r="C168" s="141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536.53499999999997</v>
      </c>
      <c r="M168" s="10">
        <v>536.53499999999997</v>
      </c>
      <c r="N168" s="25">
        <v>0</v>
      </c>
      <c r="O168" s="83">
        <v>0</v>
      </c>
      <c r="P168" s="31">
        <f t="shared" si="46"/>
        <v>1073.07</v>
      </c>
    </row>
    <row r="169" spans="2:16" ht="33.75" customHeight="1" thickBot="1">
      <c r="B169" s="114"/>
      <c r="C169" s="139" t="s">
        <v>48</v>
      </c>
      <c r="D169" s="10" t="s">
        <v>8</v>
      </c>
      <c r="E169" s="10">
        <f>SUM(E170:E172)</f>
        <v>0</v>
      </c>
      <c r="F169" s="10">
        <f t="shared" ref="F169:N169" si="47">SUM(F170:F172)</f>
        <v>0</v>
      </c>
      <c r="G169" s="10">
        <f t="shared" si="47"/>
        <v>0</v>
      </c>
      <c r="H169" s="10">
        <f t="shared" si="47"/>
        <v>0</v>
      </c>
      <c r="I169" s="10">
        <f t="shared" si="47"/>
        <v>0</v>
      </c>
      <c r="J169" s="10">
        <f t="shared" si="47"/>
        <v>0</v>
      </c>
      <c r="K169" s="10">
        <f t="shared" si="47"/>
        <v>0</v>
      </c>
      <c r="L169" s="10">
        <f t="shared" si="47"/>
        <v>12133.038999999999</v>
      </c>
      <c r="M169" s="10">
        <f t="shared" si="47"/>
        <v>0</v>
      </c>
      <c r="N169" s="25">
        <f t="shared" si="47"/>
        <v>0</v>
      </c>
      <c r="O169" s="83">
        <v>0</v>
      </c>
      <c r="P169" s="31">
        <f t="shared" si="46"/>
        <v>12133.038999999999</v>
      </c>
    </row>
    <row r="170" spans="2:16" ht="23.25" thickBot="1">
      <c r="B170" s="114"/>
      <c r="C170" s="140"/>
      <c r="D170" s="10" t="s">
        <v>9</v>
      </c>
      <c r="E170" s="10">
        <v>0</v>
      </c>
      <c r="F170" s="10">
        <v>0</v>
      </c>
      <c r="G170" s="10">
        <v>0</v>
      </c>
      <c r="H170" s="10">
        <v>0</v>
      </c>
      <c r="I170" s="10">
        <v>0</v>
      </c>
      <c r="J170" s="10">
        <v>0</v>
      </c>
      <c r="K170" s="10">
        <v>0</v>
      </c>
      <c r="L170" s="10">
        <v>11466.3</v>
      </c>
      <c r="M170" s="10">
        <v>0</v>
      </c>
      <c r="N170" s="25">
        <v>0</v>
      </c>
      <c r="O170" s="83">
        <v>0</v>
      </c>
      <c r="P170" s="31">
        <f t="shared" si="46"/>
        <v>11466.3</v>
      </c>
    </row>
    <row r="171" spans="2:16" ht="23.25" thickBot="1">
      <c r="B171" s="114"/>
      <c r="C171" s="140"/>
      <c r="D171" s="10" t="s">
        <v>10</v>
      </c>
      <c r="E171" s="10">
        <v>0</v>
      </c>
      <c r="F171" s="10">
        <v>0</v>
      </c>
      <c r="G171" s="10">
        <v>0</v>
      </c>
      <c r="H171" s="10">
        <v>0</v>
      </c>
      <c r="I171" s="10">
        <v>0</v>
      </c>
      <c r="J171" s="10">
        <v>0</v>
      </c>
      <c r="K171" s="10">
        <v>0</v>
      </c>
      <c r="L171" s="10">
        <v>234.001</v>
      </c>
      <c r="M171" s="10">
        <v>0</v>
      </c>
      <c r="N171" s="25">
        <v>0</v>
      </c>
      <c r="O171" s="83">
        <v>0</v>
      </c>
      <c r="P171" s="31">
        <f t="shared" si="46"/>
        <v>234.001</v>
      </c>
    </row>
    <row r="172" spans="2:16" ht="34.5" thickBot="1">
      <c r="B172" s="114"/>
      <c r="C172" s="141"/>
      <c r="D172" s="10" t="s">
        <v>11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432.738</v>
      </c>
      <c r="M172" s="10">
        <v>0</v>
      </c>
      <c r="N172" s="25">
        <v>0</v>
      </c>
      <c r="O172" s="83">
        <v>0</v>
      </c>
      <c r="P172" s="31">
        <f t="shared" si="46"/>
        <v>432.738</v>
      </c>
    </row>
    <row r="173" spans="2:16" ht="44.25" customHeight="1" thickBot="1">
      <c r="B173" s="114"/>
      <c r="C173" s="139" t="s">
        <v>49</v>
      </c>
      <c r="D173" s="10" t="s">
        <v>8</v>
      </c>
      <c r="E173" s="10">
        <f>SUM(E174:E176)</f>
        <v>0</v>
      </c>
      <c r="F173" s="10">
        <f t="shared" ref="F173:N173" si="48">SUM(F174:F176)</f>
        <v>0</v>
      </c>
      <c r="G173" s="10">
        <f t="shared" si="48"/>
        <v>0</v>
      </c>
      <c r="H173" s="10">
        <f t="shared" si="48"/>
        <v>0</v>
      </c>
      <c r="I173" s="10">
        <f t="shared" si="48"/>
        <v>0</v>
      </c>
      <c r="J173" s="10">
        <f t="shared" si="48"/>
        <v>0</v>
      </c>
      <c r="K173" s="10">
        <f t="shared" si="48"/>
        <v>0</v>
      </c>
      <c r="L173" s="10">
        <f t="shared" si="48"/>
        <v>0</v>
      </c>
      <c r="M173" s="10">
        <f t="shared" si="48"/>
        <v>11959.749999999998</v>
      </c>
      <c r="N173" s="25">
        <f t="shared" si="48"/>
        <v>0</v>
      </c>
      <c r="O173" s="83">
        <v>0</v>
      </c>
      <c r="P173" s="31">
        <f t="shared" si="46"/>
        <v>11959.749999999998</v>
      </c>
    </row>
    <row r="174" spans="2:16" ht="23.25" thickBot="1">
      <c r="B174" s="114"/>
      <c r="C174" s="140"/>
      <c r="D174" s="10" t="s">
        <v>9</v>
      </c>
      <c r="E174" s="10">
        <v>0</v>
      </c>
      <c r="F174" s="10">
        <v>0</v>
      </c>
      <c r="G174" s="10">
        <v>0</v>
      </c>
      <c r="H174" s="10">
        <v>0</v>
      </c>
      <c r="I174" s="10">
        <v>0</v>
      </c>
      <c r="J174" s="10">
        <v>0</v>
      </c>
      <c r="K174" s="10">
        <v>0</v>
      </c>
      <c r="L174" s="10">
        <v>0</v>
      </c>
      <c r="M174" s="10">
        <v>10962.4</v>
      </c>
      <c r="N174" s="25">
        <v>0</v>
      </c>
      <c r="O174" s="83">
        <v>0</v>
      </c>
      <c r="P174" s="31">
        <f t="shared" si="46"/>
        <v>10962.4</v>
      </c>
    </row>
    <row r="175" spans="2:16" ht="23.25" thickBot="1">
      <c r="B175" s="114"/>
      <c r="C175" s="140"/>
      <c r="D175" s="10" t="s">
        <v>10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223.72</v>
      </c>
      <c r="N175" s="25">
        <v>0</v>
      </c>
      <c r="O175" s="83">
        <v>0</v>
      </c>
      <c r="P175" s="31">
        <f t="shared" si="46"/>
        <v>223.72</v>
      </c>
    </row>
    <row r="176" spans="2:16" ht="34.5" thickBot="1">
      <c r="B176" s="106"/>
      <c r="C176" s="141"/>
      <c r="D176" s="10" t="s">
        <v>11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v>0</v>
      </c>
      <c r="L176" s="10">
        <v>0</v>
      </c>
      <c r="M176" s="10">
        <v>773.63</v>
      </c>
      <c r="N176" s="25">
        <v>0</v>
      </c>
      <c r="O176" s="83">
        <v>0</v>
      </c>
      <c r="P176" s="31">
        <f t="shared" si="46"/>
        <v>773.63</v>
      </c>
    </row>
    <row r="177" spans="2:16" ht="15.75" thickBot="1">
      <c r="B177" s="6"/>
      <c r="C177" s="155" t="s">
        <v>52</v>
      </c>
      <c r="D177" s="35" t="s">
        <v>8</v>
      </c>
      <c r="E177" s="35">
        <f>SUM(E178:E180)</f>
        <v>0</v>
      </c>
      <c r="F177" s="35">
        <f t="shared" ref="F177:N177" si="49">SUM(F178:F180)</f>
        <v>0</v>
      </c>
      <c r="G177" s="35">
        <f t="shared" si="49"/>
        <v>0</v>
      </c>
      <c r="H177" s="35">
        <f t="shared" si="49"/>
        <v>0</v>
      </c>
      <c r="I177" s="35">
        <f t="shared" si="49"/>
        <v>0</v>
      </c>
      <c r="J177" s="32">
        <f t="shared" si="49"/>
        <v>200</v>
      </c>
      <c r="K177" s="35">
        <f t="shared" si="49"/>
        <v>199.92</v>
      </c>
      <c r="L177" s="35">
        <f t="shared" si="49"/>
        <v>598</v>
      </c>
      <c r="M177" s="35">
        <f t="shared" si="49"/>
        <v>0</v>
      </c>
      <c r="N177" s="36">
        <f t="shared" si="49"/>
        <v>0</v>
      </c>
      <c r="O177" s="85">
        <v>0</v>
      </c>
      <c r="P177" s="34">
        <f t="shared" si="46"/>
        <v>997.92</v>
      </c>
    </row>
    <row r="178" spans="2:16" ht="23.25" thickBot="1">
      <c r="B178" s="14" t="s">
        <v>50</v>
      </c>
      <c r="C178" s="156"/>
      <c r="D178" s="35" t="s">
        <v>9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2">
        <v>0</v>
      </c>
      <c r="K178" s="35">
        <v>0</v>
      </c>
      <c r="L178" s="35">
        <v>0</v>
      </c>
      <c r="M178" s="35">
        <v>0</v>
      </c>
      <c r="N178" s="36">
        <v>0</v>
      </c>
      <c r="O178" s="85">
        <v>0</v>
      </c>
      <c r="P178" s="34">
        <f t="shared" ref="P178:P180" si="50">SUM(E178:O178)</f>
        <v>0</v>
      </c>
    </row>
    <row r="179" spans="2:16" ht="32.25" thickBot="1">
      <c r="B179" s="14" t="s">
        <v>51</v>
      </c>
      <c r="C179" s="156"/>
      <c r="D179" s="35" t="s">
        <v>10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2">
        <v>0</v>
      </c>
      <c r="K179" s="35">
        <v>0</v>
      </c>
      <c r="L179" s="35">
        <v>0</v>
      </c>
      <c r="M179" s="35">
        <v>0</v>
      </c>
      <c r="N179" s="36">
        <v>0</v>
      </c>
      <c r="O179" s="85">
        <v>0</v>
      </c>
      <c r="P179" s="34">
        <f t="shared" si="50"/>
        <v>0</v>
      </c>
    </row>
    <row r="180" spans="2:16" ht="34.5" thickBot="1">
      <c r="B180" s="15"/>
      <c r="C180" s="157"/>
      <c r="D180" s="35" t="s">
        <v>11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2">
        <v>200</v>
      </c>
      <c r="K180" s="35">
        <v>199.92</v>
      </c>
      <c r="L180" s="35">
        <v>598</v>
      </c>
      <c r="M180" s="35">
        <v>0</v>
      </c>
      <c r="N180" s="36">
        <v>0</v>
      </c>
      <c r="O180" s="85">
        <v>0</v>
      </c>
      <c r="P180" s="37">
        <f t="shared" si="50"/>
        <v>997.92</v>
      </c>
    </row>
  </sheetData>
  <mergeCells count="79">
    <mergeCell ref="K144:K145"/>
    <mergeCell ref="L144:L145"/>
    <mergeCell ref="F144:F145"/>
    <mergeCell ref="I144:I145"/>
    <mergeCell ref="J144:J145"/>
    <mergeCell ref="O144:O145"/>
    <mergeCell ref="P144:P145"/>
    <mergeCell ref="O149:O150"/>
    <mergeCell ref="P149:P150"/>
    <mergeCell ref="M144:M145"/>
    <mergeCell ref="N144:N145"/>
    <mergeCell ref="C177:C180"/>
    <mergeCell ref="K149:K150"/>
    <mergeCell ref="L149:L150"/>
    <mergeCell ref="M149:M150"/>
    <mergeCell ref="N149:N150"/>
    <mergeCell ref="C146:C150"/>
    <mergeCell ref="D149:D150"/>
    <mergeCell ref="E149:E150"/>
    <mergeCell ref="F149:F150"/>
    <mergeCell ref="G149:G150"/>
    <mergeCell ref="I149:I150"/>
    <mergeCell ref="J149:J150"/>
    <mergeCell ref="C151:C154"/>
    <mergeCell ref="C155:C158"/>
    <mergeCell ref="A2:N2"/>
    <mergeCell ref="B3:N3"/>
    <mergeCell ref="E6:P6"/>
    <mergeCell ref="C49:C52"/>
    <mergeCell ref="C12:C15"/>
    <mergeCell ref="B6:B7"/>
    <mergeCell ref="C6:C7"/>
    <mergeCell ref="D6:D7"/>
    <mergeCell ref="B8:B11"/>
    <mergeCell ref="C8:C11"/>
    <mergeCell ref="C36:C39"/>
    <mergeCell ref="C40:C43"/>
    <mergeCell ref="B161:B176"/>
    <mergeCell ref="C161:C164"/>
    <mergeCell ref="C165:C168"/>
    <mergeCell ref="C169:C172"/>
    <mergeCell ref="C173:C176"/>
    <mergeCell ref="B137:B140"/>
    <mergeCell ref="C137:C140"/>
    <mergeCell ref="C141:C145"/>
    <mergeCell ref="E144:E145"/>
    <mergeCell ref="H149:H150"/>
    <mergeCell ref="G144:G145"/>
    <mergeCell ref="H144:H145"/>
    <mergeCell ref="B141:B158"/>
    <mergeCell ref="C117:C120"/>
    <mergeCell ref="B121:B136"/>
    <mergeCell ref="C121:C124"/>
    <mergeCell ref="C125:C128"/>
    <mergeCell ref="C129:C132"/>
    <mergeCell ref="C133:C136"/>
    <mergeCell ref="B81:B120"/>
    <mergeCell ref="C81:C84"/>
    <mergeCell ref="C85:C88"/>
    <mergeCell ref="C89:C92"/>
    <mergeCell ref="C93:C96"/>
    <mergeCell ref="C97:C100"/>
    <mergeCell ref="C101:C104"/>
    <mergeCell ref="C105:C108"/>
    <mergeCell ref="C109:C112"/>
    <mergeCell ref="C113:C116"/>
    <mergeCell ref="C77:C80"/>
    <mergeCell ref="C16:C19"/>
    <mergeCell ref="C20:C23"/>
    <mergeCell ref="C24:C27"/>
    <mergeCell ref="C28:C31"/>
    <mergeCell ref="C44:C47"/>
    <mergeCell ref="C53:C56"/>
    <mergeCell ref="C57:C60"/>
    <mergeCell ref="C61:C64"/>
    <mergeCell ref="C65:C68"/>
    <mergeCell ref="C69:C72"/>
    <mergeCell ref="C73:C76"/>
    <mergeCell ref="C32:C35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2024-01-26T14:27:21Z</cp:lastPrinted>
  <dcterms:created xsi:type="dcterms:W3CDTF">2022-05-26T08:38:33Z</dcterms:created>
  <dcterms:modified xsi:type="dcterms:W3CDTF">2024-01-26T14:28:12Z</dcterms:modified>
</cp:coreProperties>
</file>